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comments2.xml" ContentType="application/vnd.openxmlformats-officedocument.spreadsheetml.comments+xml"/>
  <Override PartName="/xl/threadedComments/threadedComment2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 hidePivotFieldList="1"/>
  <mc:AlternateContent xmlns:mc="http://schemas.openxmlformats.org/markup-compatibility/2006">
    <mc:Choice Requires="x15">
      <x15ac:absPath xmlns:x15ac="http://schemas.microsoft.com/office/spreadsheetml/2010/11/ac" url="Z:\Research Services\PUBLICATIONS\Current Term Enrollment Report\Spring 2020 Special Report\Communications\"/>
    </mc:Choice>
  </mc:AlternateContent>
  <xr:revisionPtr revIDLastSave="0" documentId="13_ncr:1_{E3542F60-AF38-428D-8372-AB17657A6BE3}" xr6:coauthVersionLast="45" xr6:coauthVersionMax="45" xr10:uidLastSave="{00000000-0000-0000-0000-000000000000}"/>
  <bookViews>
    <workbookView xWindow="-108" yWindow="-108" windowWidth="23256" windowHeight="12576" tabRatio="760" firstSheet="5" activeTab="5" xr2:uid="{00000000-000D-0000-FFFF-FFFF00000000}"/>
  </bookViews>
  <sheets>
    <sheet name="Effective Month. Undergradu (2)" sheetId="16" state="hidden" r:id="rId1"/>
    <sheet name="Graduate by Month" sheetId="15" state="hidden" r:id="rId2"/>
    <sheet name="Enrollment_Undergraduate" sheetId="1" state="hidden" r:id="rId3"/>
    <sheet name="Enrollment_Graduate" sheetId="10" state="hidden" r:id="rId4"/>
    <sheet name="Enrollment_Online" sheetId="13" state="hidden" r:id="rId5"/>
    <sheet name="Table 1" sheetId="7" r:id="rId6"/>
    <sheet name="Table 2" sheetId="14" r:id="rId7"/>
  </sheets>
  <definedNames>
    <definedName name="_xlnm._FilterDatabase" localSheetId="2" hidden="1">Enrollment_Undergraduate!#REF!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Z140" i="16" l="1"/>
  <c r="X140" i="16"/>
  <c r="V140" i="16"/>
  <c r="T140" i="16"/>
  <c r="R140" i="16"/>
  <c r="P140" i="16"/>
  <c r="N140" i="16"/>
  <c r="L140" i="16"/>
  <c r="J140" i="16"/>
  <c r="H140" i="16"/>
  <c r="F140" i="16"/>
  <c r="D140" i="16"/>
  <c r="Z139" i="16"/>
  <c r="X139" i="16"/>
  <c r="V139" i="16"/>
  <c r="T139" i="16"/>
  <c r="R139" i="16"/>
  <c r="P139" i="16"/>
  <c r="N139" i="16"/>
  <c r="L139" i="16"/>
  <c r="J139" i="16"/>
  <c r="H139" i="16"/>
  <c r="F139" i="16"/>
  <c r="D139" i="16"/>
  <c r="Z138" i="16"/>
  <c r="X138" i="16"/>
  <c r="V138" i="16"/>
  <c r="T138" i="16"/>
  <c r="R138" i="16"/>
  <c r="P138" i="16"/>
  <c r="N138" i="16"/>
  <c r="L138" i="16"/>
  <c r="J138" i="16"/>
  <c r="H138" i="16"/>
  <c r="F138" i="16"/>
  <c r="D138" i="16"/>
  <c r="Z137" i="16"/>
  <c r="X137" i="16"/>
  <c r="V137" i="16"/>
  <c r="T137" i="16"/>
  <c r="R137" i="16"/>
  <c r="P137" i="16"/>
  <c r="N137" i="16"/>
  <c r="L137" i="16"/>
  <c r="J137" i="16"/>
  <c r="H137" i="16"/>
  <c r="F137" i="16"/>
  <c r="D137" i="16"/>
  <c r="Z136" i="16"/>
  <c r="X136" i="16"/>
  <c r="V136" i="16"/>
  <c r="T136" i="16"/>
  <c r="R136" i="16"/>
  <c r="P136" i="16"/>
  <c r="N136" i="16"/>
  <c r="L136" i="16"/>
  <c r="J136" i="16"/>
  <c r="H136" i="16"/>
  <c r="F136" i="16"/>
  <c r="D136" i="16"/>
  <c r="Z135" i="16"/>
  <c r="X135" i="16"/>
  <c r="V135" i="16"/>
  <c r="T135" i="16"/>
  <c r="R135" i="16"/>
  <c r="P135" i="16"/>
  <c r="N135" i="16"/>
  <c r="L135" i="16"/>
  <c r="J135" i="16"/>
  <c r="H135" i="16"/>
  <c r="F135" i="16"/>
  <c r="D135" i="16"/>
  <c r="Z134" i="16"/>
  <c r="X134" i="16"/>
  <c r="V134" i="16"/>
  <c r="T134" i="16"/>
  <c r="R134" i="16"/>
  <c r="P134" i="16"/>
  <c r="N134" i="16"/>
  <c r="L134" i="16"/>
  <c r="J134" i="16"/>
  <c r="H134" i="16"/>
  <c r="F134" i="16"/>
  <c r="D134" i="16"/>
  <c r="Z133" i="16"/>
  <c r="X133" i="16"/>
  <c r="V133" i="16"/>
  <c r="T133" i="16"/>
  <c r="R133" i="16"/>
  <c r="P133" i="16"/>
  <c r="N133" i="16"/>
  <c r="L133" i="16"/>
  <c r="J133" i="16"/>
  <c r="H133" i="16"/>
  <c r="F133" i="16"/>
  <c r="D133" i="16"/>
  <c r="Z132" i="16"/>
  <c r="X132" i="16"/>
  <c r="V132" i="16"/>
  <c r="T132" i="16"/>
  <c r="R132" i="16"/>
  <c r="P132" i="16"/>
  <c r="N132" i="16"/>
  <c r="L132" i="16"/>
  <c r="J132" i="16"/>
  <c r="H132" i="16"/>
  <c r="F132" i="16"/>
  <c r="D132" i="16"/>
  <c r="Z131" i="16"/>
  <c r="X131" i="16"/>
  <c r="V131" i="16"/>
  <c r="T131" i="16"/>
  <c r="R131" i="16"/>
  <c r="P131" i="16"/>
  <c r="N131" i="16"/>
  <c r="L131" i="16"/>
  <c r="J131" i="16"/>
  <c r="H131" i="16"/>
  <c r="F131" i="16"/>
  <c r="D131" i="16"/>
  <c r="Z130" i="16"/>
  <c r="X130" i="16"/>
  <c r="V130" i="16"/>
  <c r="T130" i="16"/>
  <c r="R130" i="16"/>
  <c r="P130" i="16"/>
  <c r="N130" i="16"/>
  <c r="L130" i="16"/>
  <c r="J130" i="16"/>
  <c r="H130" i="16"/>
  <c r="F130" i="16"/>
  <c r="D130" i="16"/>
  <c r="Z129" i="16"/>
  <c r="X129" i="16"/>
  <c r="V129" i="16"/>
  <c r="T129" i="16"/>
  <c r="R129" i="16"/>
  <c r="P129" i="16"/>
  <c r="N129" i="16"/>
  <c r="L129" i="16"/>
  <c r="J129" i="16"/>
  <c r="H129" i="16"/>
  <c r="F129" i="16"/>
  <c r="D129" i="16"/>
  <c r="Z128" i="16"/>
  <c r="X128" i="16"/>
  <c r="V128" i="16"/>
  <c r="T128" i="16"/>
  <c r="R128" i="16"/>
  <c r="P128" i="16"/>
  <c r="N128" i="16"/>
  <c r="L128" i="16"/>
  <c r="J128" i="16"/>
  <c r="H128" i="16"/>
  <c r="F128" i="16"/>
  <c r="D128" i="16"/>
  <c r="Z127" i="16"/>
  <c r="X127" i="16"/>
  <c r="V127" i="16"/>
  <c r="T127" i="16"/>
  <c r="R127" i="16"/>
  <c r="P127" i="16"/>
  <c r="N127" i="16"/>
  <c r="L127" i="16"/>
  <c r="J127" i="16"/>
  <c r="H127" i="16"/>
  <c r="F127" i="16"/>
  <c r="D127" i="16"/>
  <c r="Z126" i="16"/>
  <c r="X126" i="16"/>
  <c r="V126" i="16"/>
  <c r="T126" i="16"/>
  <c r="R126" i="16"/>
  <c r="P126" i="16"/>
  <c r="N126" i="16"/>
  <c r="L126" i="16"/>
  <c r="J126" i="16"/>
  <c r="H126" i="16"/>
  <c r="F126" i="16"/>
  <c r="D126" i="16"/>
  <c r="Z125" i="16"/>
  <c r="X125" i="16"/>
  <c r="V125" i="16"/>
  <c r="T125" i="16"/>
  <c r="R125" i="16"/>
  <c r="P125" i="16"/>
  <c r="N125" i="16"/>
  <c r="L125" i="16"/>
  <c r="J125" i="16"/>
  <c r="H125" i="16"/>
  <c r="F125" i="16"/>
  <c r="D125" i="16"/>
  <c r="Z124" i="16"/>
  <c r="X124" i="16"/>
  <c r="V124" i="16"/>
  <c r="T124" i="16"/>
  <c r="R124" i="16"/>
  <c r="P124" i="16"/>
  <c r="N124" i="16"/>
  <c r="L124" i="16"/>
  <c r="J124" i="16"/>
  <c r="H124" i="16"/>
  <c r="F124" i="16"/>
  <c r="D124" i="16"/>
  <c r="Z123" i="16"/>
  <c r="X123" i="16"/>
  <c r="V123" i="16"/>
  <c r="T123" i="16"/>
  <c r="R123" i="16"/>
  <c r="P123" i="16"/>
  <c r="N123" i="16"/>
  <c r="L123" i="16"/>
  <c r="J123" i="16"/>
  <c r="H123" i="16"/>
  <c r="F123" i="16"/>
  <c r="D123" i="16"/>
  <c r="Z122" i="16"/>
  <c r="X122" i="16"/>
  <c r="V122" i="16"/>
  <c r="T122" i="16"/>
  <c r="R122" i="16"/>
  <c r="P122" i="16"/>
  <c r="N122" i="16"/>
  <c r="L122" i="16"/>
  <c r="J122" i="16"/>
  <c r="H122" i="16"/>
  <c r="F122" i="16"/>
  <c r="D122" i="16"/>
  <c r="Z121" i="16"/>
  <c r="X121" i="16"/>
  <c r="V121" i="16"/>
  <c r="T121" i="16"/>
  <c r="R121" i="16"/>
  <c r="P121" i="16"/>
  <c r="N121" i="16"/>
  <c r="L121" i="16"/>
  <c r="J121" i="16"/>
  <c r="H121" i="16"/>
  <c r="F121" i="16"/>
  <c r="D121" i="16"/>
  <c r="Z120" i="16"/>
  <c r="X120" i="16"/>
  <c r="V120" i="16"/>
  <c r="T120" i="16"/>
  <c r="R120" i="16"/>
  <c r="P120" i="16"/>
  <c r="N120" i="16"/>
  <c r="L120" i="16"/>
  <c r="J120" i="16"/>
  <c r="H120" i="16"/>
  <c r="F120" i="16"/>
  <c r="D120" i="16"/>
  <c r="Z119" i="16"/>
  <c r="X119" i="16"/>
  <c r="V119" i="16"/>
  <c r="T119" i="16"/>
  <c r="R119" i="16"/>
  <c r="P119" i="16"/>
  <c r="N119" i="16"/>
  <c r="L119" i="16"/>
  <c r="J119" i="16"/>
  <c r="H119" i="16"/>
  <c r="F119" i="16"/>
  <c r="D119" i="16"/>
  <c r="Z118" i="16"/>
  <c r="X118" i="16"/>
  <c r="V118" i="16"/>
  <c r="T118" i="16"/>
  <c r="R118" i="16"/>
  <c r="P118" i="16"/>
  <c r="N118" i="16"/>
  <c r="L118" i="16"/>
  <c r="J118" i="16"/>
  <c r="H118" i="16"/>
  <c r="F118" i="16"/>
  <c r="D118" i="16"/>
  <c r="Z117" i="16"/>
  <c r="X117" i="16"/>
  <c r="V117" i="16"/>
  <c r="T117" i="16"/>
  <c r="R117" i="16"/>
  <c r="P117" i="16"/>
  <c r="N117" i="16"/>
  <c r="L117" i="16"/>
  <c r="J117" i="16"/>
  <c r="H117" i="16"/>
  <c r="F117" i="16"/>
  <c r="D117" i="16"/>
  <c r="Z116" i="16"/>
  <c r="X116" i="16"/>
  <c r="V116" i="16"/>
  <c r="T116" i="16"/>
  <c r="R116" i="16"/>
  <c r="P116" i="16"/>
  <c r="N116" i="16"/>
  <c r="L116" i="16"/>
  <c r="J116" i="16"/>
  <c r="H116" i="16"/>
  <c r="F116" i="16"/>
  <c r="D116" i="16"/>
  <c r="Z115" i="16"/>
  <c r="X115" i="16"/>
  <c r="V115" i="16"/>
  <c r="T115" i="16"/>
  <c r="R115" i="16"/>
  <c r="P115" i="16"/>
  <c r="N115" i="16"/>
  <c r="L115" i="16"/>
  <c r="J115" i="16"/>
  <c r="H115" i="16"/>
  <c r="F115" i="16"/>
  <c r="D115" i="16"/>
  <c r="Z114" i="16"/>
  <c r="X114" i="16"/>
  <c r="V114" i="16"/>
  <c r="T114" i="16"/>
  <c r="R114" i="16"/>
  <c r="P114" i="16"/>
  <c r="N114" i="16"/>
  <c r="L114" i="16"/>
  <c r="J114" i="16"/>
  <c r="H114" i="16"/>
  <c r="F114" i="16"/>
  <c r="D114" i="16"/>
  <c r="Z113" i="16"/>
  <c r="X113" i="16"/>
  <c r="V113" i="16"/>
  <c r="T113" i="16"/>
  <c r="R113" i="16"/>
  <c r="P113" i="16"/>
  <c r="N113" i="16"/>
  <c r="L113" i="16"/>
  <c r="J113" i="16"/>
  <c r="H113" i="16"/>
  <c r="F113" i="16"/>
  <c r="D113" i="16"/>
  <c r="Z112" i="16"/>
  <c r="X112" i="16"/>
  <c r="V112" i="16"/>
  <c r="T112" i="16"/>
  <c r="R112" i="16"/>
  <c r="P112" i="16"/>
  <c r="N112" i="16"/>
  <c r="L112" i="16"/>
  <c r="J112" i="16"/>
  <c r="H112" i="16"/>
  <c r="F112" i="16"/>
  <c r="D112" i="16"/>
  <c r="Z111" i="16"/>
  <c r="X111" i="16"/>
  <c r="V111" i="16"/>
  <c r="T111" i="16"/>
  <c r="R111" i="16"/>
  <c r="P111" i="16"/>
  <c r="N111" i="16"/>
  <c r="L111" i="16"/>
  <c r="J111" i="16"/>
  <c r="H111" i="16"/>
  <c r="F111" i="16"/>
  <c r="D111" i="16"/>
  <c r="Z110" i="16"/>
  <c r="X110" i="16"/>
  <c r="V110" i="16"/>
  <c r="T110" i="16"/>
  <c r="R110" i="16"/>
  <c r="P110" i="16"/>
  <c r="N110" i="16"/>
  <c r="L110" i="16"/>
  <c r="J110" i="16"/>
  <c r="H110" i="16"/>
  <c r="F110" i="16"/>
  <c r="D110" i="16"/>
  <c r="Z109" i="16"/>
  <c r="X109" i="16"/>
  <c r="V109" i="16"/>
  <c r="T109" i="16"/>
  <c r="R109" i="16"/>
  <c r="P109" i="16"/>
  <c r="N109" i="16"/>
  <c r="L109" i="16"/>
  <c r="J109" i="16"/>
  <c r="H109" i="16"/>
  <c r="F109" i="16"/>
  <c r="D109" i="16"/>
  <c r="Z108" i="16"/>
  <c r="X108" i="16"/>
  <c r="V108" i="16"/>
  <c r="T108" i="16"/>
  <c r="R108" i="16"/>
  <c r="P108" i="16"/>
  <c r="N108" i="16"/>
  <c r="L108" i="16"/>
  <c r="J108" i="16"/>
  <c r="H108" i="16"/>
  <c r="F108" i="16"/>
  <c r="D108" i="16"/>
  <c r="Z107" i="16"/>
  <c r="X107" i="16"/>
  <c r="V107" i="16"/>
  <c r="T107" i="16"/>
  <c r="R107" i="16"/>
  <c r="P107" i="16"/>
  <c r="N107" i="16"/>
  <c r="L107" i="16"/>
  <c r="J107" i="16"/>
  <c r="H107" i="16"/>
  <c r="F107" i="16"/>
  <c r="D107" i="16"/>
  <c r="Z106" i="16"/>
  <c r="X106" i="16"/>
  <c r="V106" i="16"/>
  <c r="T106" i="16"/>
  <c r="R106" i="16"/>
  <c r="P106" i="16"/>
  <c r="N106" i="16"/>
  <c r="L106" i="16"/>
  <c r="J106" i="16"/>
  <c r="H106" i="16"/>
  <c r="F106" i="16"/>
  <c r="D106" i="16"/>
  <c r="Z105" i="16"/>
  <c r="X105" i="16"/>
  <c r="V105" i="16"/>
  <c r="T105" i="16"/>
  <c r="R105" i="16"/>
  <c r="P105" i="16"/>
  <c r="N105" i="16"/>
  <c r="L105" i="16"/>
  <c r="J105" i="16"/>
  <c r="H105" i="16"/>
  <c r="F105" i="16"/>
  <c r="D105" i="16"/>
  <c r="Z104" i="16"/>
  <c r="X104" i="16"/>
  <c r="V104" i="16"/>
  <c r="T104" i="16"/>
  <c r="R104" i="16"/>
  <c r="P104" i="16"/>
  <c r="N104" i="16"/>
  <c r="L104" i="16"/>
  <c r="J104" i="16"/>
  <c r="H104" i="16"/>
  <c r="F104" i="16"/>
  <c r="D104" i="16"/>
  <c r="Z103" i="16"/>
  <c r="X103" i="16"/>
  <c r="V103" i="16"/>
  <c r="T103" i="16"/>
  <c r="R103" i="16"/>
  <c r="P103" i="16"/>
  <c r="N103" i="16"/>
  <c r="L103" i="16"/>
  <c r="J103" i="16"/>
  <c r="H103" i="16"/>
  <c r="F103" i="16"/>
  <c r="D103" i="16"/>
  <c r="Z102" i="16"/>
  <c r="X102" i="16"/>
  <c r="V102" i="16"/>
  <c r="T102" i="16"/>
  <c r="R102" i="16"/>
  <c r="P102" i="16"/>
  <c r="N102" i="16"/>
  <c r="L102" i="16"/>
  <c r="J102" i="16"/>
  <c r="H102" i="16"/>
  <c r="F102" i="16"/>
  <c r="D102" i="16"/>
  <c r="Z101" i="16"/>
  <c r="X101" i="16"/>
  <c r="V101" i="16"/>
  <c r="T101" i="16"/>
  <c r="R101" i="16"/>
  <c r="P101" i="16"/>
  <c r="N101" i="16"/>
  <c r="L101" i="16"/>
  <c r="J101" i="16"/>
  <c r="H101" i="16"/>
  <c r="F101" i="16"/>
  <c r="D101" i="16"/>
  <c r="Z100" i="16"/>
  <c r="X100" i="16"/>
  <c r="V100" i="16"/>
  <c r="T100" i="16"/>
  <c r="R100" i="16"/>
  <c r="P100" i="16"/>
  <c r="N100" i="16"/>
  <c r="L100" i="16"/>
  <c r="J100" i="16"/>
  <c r="H100" i="16"/>
  <c r="F100" i="16"/>
  <c r="D100" i="16"/>
  <c r="Z99" i="16"/>
  <c r="X99" i="16"/>
  <c r="V99" i="16"/>
  <c r="T99" i="16"/>
  <c r="R99" i="16"/>
  <c r="P99" i="16"/>
  <c r="N99" i="16"/>
  <c r="L99" i="16"/>
  <c r="J99" i="16"/>
  <c r="H99" i="16"/>
  <c r="F99" i="16"/>
  <c r="D99" i="16"/>
  <c r="Z98" i="16"/>
  <c r="X98" i="16"/>
  <c r="V98" i="16"/>
  <c r="T98" i="16"/>
  <c r="R98" i="16"/>
  <c r="P98" i="16"/>
  <c r="N98" i="16"/>
  <c r="L98" i="16"/>
  <c r="J98" i="16"/>
  <c r="H98" i="16"/>
  <c r="F98" i="16"/>
  <c r="D98" i="16"/>
  <c r="Z97" i="16"/>
  <c r="X97" i="16"/>
  <c r="V97" i="16"/>
  <c r="T97" i="16"/>
  <c r="R97" i="16"/>
  <c r="P97" i="16"/>
  <c r="N97" i="16"/>
  <c r="L97" i="16"/>
  <c r="J97" i="16"/>
  <c r="H97" i="16"/>
  <c r="F97" i="16"/>
  <c r="D97" i="16"/>
  <c r="Z96" i="16"/>
  <c r="X96" i="16"/>
  <c r="V96" i="16"/>
  <c r="T96" i="16"/>
  <c r="R96" i="16"/>
  <c r="P96" i="16"/>
  <c r="N96" i="16"/>
  <c r="L96" i="16"/>
  <c r="J96" i="16"/>
  <c r="H96" i="16"/>
  <c r="F96" i="16"/>
  <c r="D96" i="16"/>
  <c r="Z95" i="16"/>
  <c r="X95" i="16"/>
  <c r="V95" i="16"/>
  <c r="T95" i="16"/>
  <c r="R95" i="16"/>
  <c r="P95" i="16"/>
  <c r="N95" i="16"/>
  <c r="L95" i="16"/>
  <c r="J95" i="16"/>
  <c r="H95" i="16"/>
  <c r="F95" i="16"/>
  <c r="D95" i="16"/>
  <c r="Z94" i="16"/>
  <c r="X94" i="16"/>
  <c r="V94" i="16"/>
  <c r="T94" i="16"/>
  <c r="R94" i="16"/>
  <c r="P94" i="16"/>
  <c r="N94" i="16"/>
  <c r="L94" i="16"/>
  <c r="J94" i="16"/>
  <c r="H94" i="16"/>
  <c r="F94" i="16"/>
  <c r="D94" i="16"/>
  <c r="Z93" i="16"/>
  <c r="X93" i="16"/>
  <c r="V93" i="16"/>
  <c r="T93" i="16"/>
  <c r="R93" i="16"/>
  <c r="P93" i="16"/>
  <c r="N93" i="16"/>
  <c r="L93" i="16"/>
  <c r="J93" i="16"/>
  <c r="H93" i="16"/>
  <c r="F93" i="16"/>
  <c r="D93" i="16"/>
  <c r="Z87" i="16"/>
  <c r="X87" i="16"/>
  <c r="V87" i="16"/>
  <c r="T87" i="16"/>
  <c r="R87" i="16"/>
  <c r="P87" i="16"/>
  <c r="N87" i="16"/>
  <c r="L87" i="16"/>
  <c r="J87" i="16"/>
  <c r="H87" i="16"/>
  <c r="F87" i="16"/>
  <c r="D87" i="16"/>
  <c r="Z86" i="16"/>
  <c r="X86" i="16"/>
  <c r="V86" i="16"/>
  <c r="T86" i="16"/>
  <c r="R86" i="16"/>
  <c r="P86" i="16"/>
  <c r="N86" i="16"/>
  <c r="L86" i="16"/>
  <c r="J86" i="16"/>
  <c r="H86" i="16"/>
  <c r="F86" i="16"/>
  <c r="D86" i="16"/>
  <c r="Z85" i="16"/>
  <c r="X85" i="16"/>
  <c r="V85" i="16"/>
  <c r="T85" i="16"/>
  <c r="R85" i="16"/>
  <c r="P85" i="16"/>
  <c r="N85" i="16"/>
  <c r="L85" i="16"/>
  <c r="J85" i="16"/>
  <c r="H85" i="16"/>
  <c r="F85" i="16"/>
  <c r="D85" i="16"/>
  <c r="Z84" i="16"/>
  <c r="X84" i="16"/>
  <c r="V84" i="16"/>
  <c r="T84" i="16"/>
  <c r="R84" i="16"/>
  <c r="P84" i="16"/>
  <c r="N84" i="16"/>
  <c r="L84" i="16"/>
  <c r="J84" i="16"/>
  <c r="H84" i="16"/>
  <c r="F84" i="16"/>
  <c r="D84" i="16"/>
  <c r="Z83" i="16"/>
  <c r="X83" i="16"/>
  <c r="V83" i="16"/>
  <c r="T83" i="16"/>
  <c r="R83" i="16"/>
  <c r="P83" i="16"/>
  <c r="N83" i="16"/>
  <c r="L83" i="16"/>
  <c r="J83" i="16"/>
  <c r="H83" i="16"/>
  <c r="F83" i="16"/>
  <c r="D83" i="16"/>
  <c r="Z82" i="16"/>
  <c r="X82" i="16"/>
  <c r="V82" i="16"/>
  <c r="T82" i="16"/>
  <c r="R82" i="16"/>
  <c r="P82" i="16"/>
  <c r="N82" i="16"/>
  <c r="L82" i="16"/>
  <c r="J82" i="16"/>
  <c r="H82" i="16"/>
  <c r="F82" i="16"/>
  <c r="D82" i="16"/>
  <c r="Z81" i="16"/>
  <c r="X81" i="16"/>
  <c r="V81" i="16"/>
  <c r="T81" i="16"/>
  <c r="R81" i="16"/>
  <c r="P81" i="16"/>
  <c r="N81" i="16"/>
  <c r="L81" i="16"/>
  <c r="J81" i="16"/>
  <c r="H81" i="16"/>
  <c r="F81" i="16"/>
  <c r="D81" i="16"/>
  <c r="Z80" i="16"/>
  <c r="X80" i="16"/>
  <c r="V80" i="16"/>
  <c r="T80" i="16"/>
  <c r="R80" i="16"/>
  <c r="P80" i="16"/>
  <c r="N80" i="16"/>
  <c r="L80" i="16"/>
  <c r="J80" i="16"/>
  <c r="H80" i="16"/>
  <c r="F80" i="16"/>
  <c r="D80" i="16"/>
  <c r="Z79" i="16"/>
  <c r="X79" i="16"/>
  <c r="V79" i="16"/>
  <c r="T79" i="16"/>
  <c r="R79" i="16"/>
  <c r="P79" i="16"/>
  <c r="N79" i="16"/>
  <c r="L79" i="16"/>
  <c r="J79" i="16"/>
  <c r="H79" i="16"/>
  <c r="F79" i="16"/>
  <c r="D79" i="16"/>
  <c r="Z78" i="16"/>
  <c r="X78" i="16"/>
  <c r="V78" i="16"/>
  <c r="T78" i="16"/>
  <c r="R78" i="16"/>
  <c r="P78" i="16"/>
  <c r="N78" i="16"/>
  <c r="L78" i="16"/>
  <c r="J78" i="16"/>
  <c r="H78" i="16"/>
  <c r="F78" i="16"/>
  <c r="D78" i="16"/>
  <c r="Z77" i="16"/>
  <c r="X77" i="16"/>
  <c r="V77" i="16"/>
  <c r="T77" i="16"/>
  <c r="R77" i="16"/>
  <c r="P77" i="16"/>
  <c r="N77" i="16"/>
  <c r="L77" i="16"/>
  <c r="J77" i="16"/>
  <c r="H77" i="16"/>
  <c r="F77" i="16"/>
  <c r="D77" i="16"/>
  <c r="Z76" i="16"/>
  <c r="X76" i="16"/>
  <c r="V76" i="16"/>
  <c r="T76" i="16"/>
  <c r="R76" i="16"/>
  <c r="P76" i="16"/>
  <c r="N76" i="16"/>
  <c r="L76" i="16"/>
  <c r="J76" i="16"/>
  <c r="H76" i="16"/>
  <c r="F76" i="16"/>
  <c r="D76" i="16"/>
  <c r="Z75" i="16"/>
  <c r="X75" i="16"/>
  <c r="V75" i="16"/>
  <c r="T75" i="16"/>
  <c r="R75" i="16"/>
  <c r="P75" i="16"/>
  <c r="N75" i="16"/>
  <c r="L75" i="16"/>
  <c r="J75" i="16"/>
  <c r="H75" i="16"/>
  <c r="F75" i="16"/>
  <c r="D75" i="16"/>
  <c r="Z74" i="16"/>
  <c r="X74" i="16"/>
  <c r="V74" i="16"/>
  <c r="T74" i="16"/>
  <c r="R74" i="16"/>
  <c r="P74" i="16"/>
  <c r="N74" i="16"/>
  <c r="L74" i="16"/>
  <c r="J74" i="16"/>
  <c r="H74" i="16"/>
  <c r="F74" i="16"/>
  <c r="D74" i="16"/>
  <c r="Z73" i="16"/>
  <c r="X73" i="16"/>
  <c r="V73" i="16"/>
  <c r="T73" i="16"/>
  <c r="R73" i="16"/>
  <c r="P73" i="16"/>
  <c r="N73" i="16"/>
  <c r="L73" i="16"/>
  <c r="J73" i="16"/>
  <c r="H73" i="16"/>
  <c r="F73" i="16"/>
  <c r="D73" i="16"/>
  <c r="Z72" i="16"/>
  <c r="X72" i="16"/>
  <c r="V72" i="16"/>
  <c r="T72" i="16"/>
  <c r="R72" i="16"/>
  <c r="P72" i="16"/>
  <c r="N72" i="16"/>
  <c r="L72" i="16"/>
  <c r="J72" i="16"/>
  <c r="H72" i="16"/>
  <c r="F72" i="16"/>
  <c r="D72" i="16"/>
  <c r="Z71" i="16"/>
  <c r="X71" i="16"/>
  <c r="V71" i="16"/>
  <c r="T71" i="16"/>
  <c r="R71" i="16"/>
  <c r="P71" i="16"/>
  <c r="N71" i="16"/>
  <c r="L71" i="16"/>
  <c r="J71" i="16"/>
  <c r="H71" i="16"/>
  <c r="F71" i="16"/>
  <c r="D71" i="16"/>
  <c r="Z70" i="16"/>
  <c r="X70" i="16"/>
  <c r="V70" i="16"/>
  <c r="T70" i="16"/>
  <c r="R70" i="16"/>
  <c r="P70" i="16"/>
  <c r="N70" i="16"/>
  <c r="L70" i="16"/>
  <c r="J70" i="16"/>
  <c r="H70" i="16"/>
  <c r="F70" i="16"/>
  <c r="D70" i="16"/>
  <c r="Z69" i="16"/>
  <c r="X69" i="16"/>
  <c r="V69" i="16"/>
  <c r="T69" i="16"/>
  <c r="R69" i="16"/>
  <c r="P69" i="16"/>
  <c r="N69" i="16"/>
  <c r="L69" i="16"/>
  <c r="J69" i="16"/>
  <c r="H69" i="16"/>
  <c r="F69" i="16"/>
  <c r="D69" i="16"/>
  <c r="Z68" i="16"/>
  <c r="X68" i="16"/>
  <c r="V68" i="16"/>
  <c r="T68" i="16"/>
  <c r="R68" i="16"/>
  <c r="P68" i="16"/>
  <c r="N68" i="16"/>
  <c r="L68" i="16"/>
  <c r="J68" i="16"/>
  <c r="H68" i="16"/>
  <c r="F68" i="16"/>
  <c r="D68" i="16"/>
  <c r="Z67" i="16"/>
  <c r="X67" i="16"/>
  <c r="V67" i="16"/>
  <c r="T67" i="16"/>
  <c r="R67" i="16"/>
  <c r="P67" i="16"/>
  <c r="N67" i="16"/>
  <c r="L67" i="16"/>
  <c r="J67" i="16"/>
  <c r="H67" i="16"/>
  <c r="F67" i="16"/>
  <c r="D67" i="16"/>
  <c r="Z66" i="16"/>
  <c r="X66" i="16"/>
  <c r="V66" i="16"/>
  <c r="T66" i="16"/>
  <c r="R66" i="16"/>
  <c r="P66" i="16"/>
  <c r="N66" i="16"/>
  <c r="L66" i="16"/>
  <c r="J66" i="16"/>
  <c r="H66" i="16"/>
  <c r="F66" i="16"/>
  <c r="D66" i="16"/>
  <c r="Z65" i="16"/>
  <c r="X65" i="16"/>
  <c r="V65" i="16"/>
  <c r="T65" i="16"/>
  <c r="R65" i="16"/>
  <c r="P65" i="16"/>
  <c r="N65" i="16"/>
  <c r="L65" i="16"/>
  <c r="J65" i="16"/>
  <c r="H65" i="16"/>
  <c r="F65" i="16"/>
  <c r="D65" i="16"/>
  <c r="Z64" i="16"/>
  <c r="X64" i="16"/>
  <c r="V64" i="16"/>
  <c r="T64" i="16"/>
  <c r="R64" i="16"/>
  <c r="P64" i="16"/>
  <c r="N64" i="16"/>
  <c r="L64" i="16"/>
  <c r="J64" i="16"/>
  <c r="H64" i="16"/>
  <c r="F64" i="16"/>
  <c r="D64" i="16"/>
  <c r="Z63" i="16"/>
  <c r="X63" i="16"/>
  <c r="V63" i="16"/>
  <c r="T63" i="16"/>
  <c r="R63" i="16"/>
  <c r="P63" i="16"/>
  <c r="N63" i="16"/>
  <c r="L63" i="16"/>
  <c r="J63" i="16"/>
  <c r="H63" i="16"/>
  <c r="F63" i="16"/>
  <c r="D63" i="16"/>
  <c r="Z62" i="16"/>
  <c r="X62" i="16"/>
  <c r="V62" i="16"/>
  <c r="T62" i="16"/>
  <c r="R62" i="16"/>
  <c r="P62" i="16"/>
  <c r="N62" i="16"/>
  <c r="L62" i="16"/>
  <c r="J62" i="16"/>
  <c r="H62" i="16"/>
  <c r="F62" i="16"/>
  <c r="D62" i="16"/>
  <c r="Z61" i="16"/>
  <c r="X61" i="16"/>
  <c r="V61" i="16"/>
  <c r="T61" i="16"/>
  <c r="R61" i="16"/>
  <c r="P61" i="16"/>
  <c r="N61" i="16"/>
  <c r="L61" i="16"/>
  <c r="J61" i="16"/>
  <c r="H61" i="16"/>
  <c r="F61" i="16"/>
  <c r="D61" i="16"/>
  <c r="Z60" i="16"/>
  <c r="X60" i="16"/>
  <c r="V60" i="16"/>
  <c r="T60" i="16"/>
  <c r="R60" i="16"/>
  <c r="P60" i="16"/>
  <c r="N60" i="16"/>
  <c r="L60" i="16"/>
  <c r="J60" i="16"/>
  <c r="H60" i="16"/>
  <c r="F60" i="16"/>
  <c r="D60" i="16"/>
  <c r="Z59" i="16"/>
  <c r="X59" i="16"/>
  <c r="V59" i="16"/>
  <c r="T59" i="16"/>
  <c r="R59" i="16"/>
  <c r="P59" i="16"/>
  <c r="N59" i="16"/>
  <c r="L59" i="16"/>
  <c r="J59" i="16"/>
  <c r="H59" i="16"/>
  <c r="F59" i="16"/>
  <c r="D59" i="16"/>
  <c r="Z58" i="16"/>
  <c r="X58" i="16"/>
  <c r="V58" i="16"/>
  <c r="T58" i="16"/>
  <c r="R58" i="16"/>
  <c r="P58" i="16"/>
  <c r="N58" i="16"/>
  <c r="L58" i="16"/>
  <c r="J58" i="16"/>
  <c r="H58" i="16"/>
  <c r="F58" i="16"/>
  <c r="D58" i="16"/>
  <c r="Z57" i="16"/>
  <c r="X57" i="16"/>
  <c r="V57" i="16"/>
  <c r="T57" i="16"/>
  <c r="R57" i="16"/>
  <c r="P57" i="16"/>
  <c r="N57" i="16"/>
  <c r="L57" i="16"/>
  <c r="J57" i="16"/>
  <c r="H57" i="16"/>
  <c r="F57" i="16"/>
  <c r="D57" i="16"/>
  <c r="Z56" i="16"/>
  <c r="X56" i="16"/>
  <c r="V56" i="16"/>
  <c r="T56" i="16"/>
  <c r="R56" i="16"/>
  <c r="P56" i="16"/>
  <c r="N56" i="16"/>
  <c r="L56" i="16"/>
  <c r="J56" i="16"/>
  <c r="H56" i="16"/>
  <c r="F56" i="16"/>
  <c r="D56" i="16"/>
  <c r="Z55" i="16"/>
  <c r="X55" i="16"/>
  <c r="V55" i="16"/>
  <c r="T55" i="16"/>
  <c r="R55" i="16"/>
  <c r="P55" i="16"/>
  <c r="N55" i="16"/>
  <c r="L55" i="16"/>
  <c r="J55" i="16"/>
  <c r="H55" i="16"/>
  <c r="F55" i="16"/>
  <c r="D55" i="16"/>
  <c r="Z54" i="16"/>
  <c r="X54" i="16"/>
  <c r="V54" i="16"/>
  <c r="T54" i="16"/>
  <c r="R54" i="16"/>
  <c r="P54" i="16"/>
  <c r="N54" i="16"/>
  <c r="L54" i="16"/>
  <c r="J54" i="16"/>
  <c r="H54" i="16"/>
  <c r="F54" i="16"/>
  <c r="D54" i="16"/>
  <c r="Z53" i="16"/>
  <c r="X53" i="16"/>
  <c r="V53" i="16"/>
  <c r="T53" i="16"/>
  <c r="R53" i="16"/>
  <c r="P53" i="16"/>
  <c r="N53" i="16"/>
  <c r="L53" i="16"/>
  <c r="J53" i="16"/>
  <c r="H53" i="16"/>
  <c r="F53" i="16"/>
  <c r="D53" i="16"/>
  <c r="Z52" i="16"/>
  <c r="X52" i="16"/>
  <c r="V52" i="16"/>
  <c r="T52" i="16"/>
  <c r="R52" i="16"/>
  <c r="P52" i="16"/>
  <c r="N52" i="16"/>
  <c r="L52" i="16"/>
  <c r="J52" i="16"/>
  <c r="H52" i="16"/>
  <c r="F52" i="16"/>
  <c r="D52" i="16"/>
  <c r="Z51" i="16"/>
  <c r="X51" i="16"/>
  <c r="V51" i="16"/>
  <c r="T51" i="16"/>
  <c r="R51" i="16"/>
  <c r="P51" i="16"/>
  <c r="N51" i="16"/>
  <c r="L51" i="16"/>
  <c r="J51" i="16"/>
  <c r="H51" i="16"/>
  <c r="F51" i="16"/>
  <c r="D51" i="16"/>
  <c r="Z50" i="16"/>
  <c r="X50" i="16"/>
  <c r="V50" i="16"/>
  <c r="T50" i="16"/>
  <c r="R50" i="16"/>
  <c r="P50" i="16"/>
  <c r="N50" i="16"/>
  <c r="L50" i="16"/>
  <c r="J50" i="16"/>
  <c r="H50" i="16"/>
  <c r="F50" i="16"/>
  <c r="D50" i="16"/>
  <c r="Z49" i="16"/>
  <c r="X49" i="16"/>
  <c r="V49" i="16"/>
  <c r="T49" i="16"/>
  <c r="R49" i="16"/>
  <c r="P49" i="16"/>
  <c r="N49" i="16"/>
  <c r="L49" i="16"/>
  <c r="J49" i="16"/>
  <c r="H49" i="16"/>
  <c r="F49" i="16"/>
  <c r="D49" i="16"/>
  <c r="Z48" i="16"/>
  <c r="X48" i="16"/>
  <c r="V48" i="16"/>
  <c r="T48" i="16"/>
  <c r="R48" i="16"/>
  <c r="P48" i="16"/>
  <c r="N48" i="16"/>
  <c r="L48" i="16"/>
  <c r="J48" i="16"/>
  <c r="H48" i="16"/>
  <c r="F48" i="16"/>
  <c r="D48" i="16"/>
  <c r="Z47" i="16"/>
  <c r="X47" i="16"/>
  <c r="V47" i="16"/>
  <c r="T47" i="16"/>
  <c r="R47" i="16"/>
  <c r="P47" i="16"/>
  <c r="N47" i="16"/>
  <c r="L47" i="16"/>
  <c r="J47" i="16"/>
  <c r="H47" i="16"/>
  <c r="F47" i="16"/>
  <c r="D47" i="16"/>
  <c r="Z46" i="16"/>
  <c r="X46" i="16"/>
  <c r="V46" i="16"/>
  <c r="T46" i="16"/>
  <c r="R46" i="16"/>
  <c r="P46" i="16"/>
  <c r="N46" i="16"/>
  <c r="L46" i="16"/>
  <c r="J46" i="16"/>
  <c r="H46" i="16"/>
  <c r="F46" i="16"/>
  <c r="D46" i="16"/>
  <c r="Z45" i="16"/>
  <c r="X45" i="16"/>
  <c r="V45" i="16"/>
  <c r="T45" i="16"/>
  <c r="R45" i="16"/>
  <c r="P45" i="16"/>
  <c r="N45" i="16"/>
  <c r="L45" i="16"/>
  <c r="J45" i="16"/>
  <c r="H45" i="16"/>
  <c r="F45" i="16"/>
  <c r="D45" i="16"/>
  <c r="Z44" i="16"/>
  <c r="X44" i="16"/>
  <c r="V44" i="16"/>
  <c r="T44" i="16"/>
  <c r="R44" i="16"/>
  <c r="P44" i="16"/>
  <c r="N44" i="16"/>
  <c r="L44" i="16"/>
  <c r="J44" i="16"/>
  <c r="H44" i="16"/>
  <c r="F44" i="16"/>
  <c r="D44" i="16"/>
  <c r="Z43" i="16"/>
  <c r="X43" i="16"/>
  <c r="V43" i="16"/>
  <c r="T43" i="16"/>
  <c r="R43" i="16"/>
  <c r="P43" i="16"/>
  <c r="N43" i="16"/>
  <c r="L43" i="16"/>
  <c r="J43" i="16"/>
  <c r="H43" i="16"/>
  <c r="F43" i="16"/>
  <c r="D43" i="16"/>
  <c r="Z42" i="16"/>
  <c r="X42" i="16"/>
  <c r="V42" i="16"/>
  <c r="T42" i="16"/>
  <c r="R42" i="16"/>
  <c r="P42" i="16"/>
  <c r="N42" i="16"/>
  <c r="L42" i="16"/>
  <c r="J42" i="16"/>
  <c r="H42" i="16"/>
  <c r="F42" i="16"/>
  <c r="D42" i="16"/>
  <c r="Z41" i="16"/>
  <c r="X41" i="16"/>
  <c r="V41" i="16"/>
  <c r="T41" i="16"/>
  <c r="R41" i="16"/>
  <c r="P41" i="16"/>
  <c r="N41" i="16"/>
  <c r="L41" i="16"/>
  <c r="J41" i="16"/>
  <c r="H41" i="16"/>
  <c r="F41" i="16"/>
  <c r="D41" i="16"/>
  <c r="Z40" i="16"/>
  <c r="X40" i="16"/>
  <c r="V40" i="16"/>
  <c r="T40" i="16"/>
  <c r="R40" i="16"/>
  <c r="P40" i="16"/>
  <c r="N40" i="16"/>
  <c r="L40" i="16"/>
  <c r="J40" i="16"/>
  <c r="H40" i="16"/>
  <c r="F40" i="16"/>
  <c r="D40" i="16"/>
  <c r="Z39" i="16"/>
  <c r="X39" i="16"/>
  <c r="V39" i="16"/>
  <c r="T39" i="16"/>
  <c r="R39" i="16"/>
  <c r="P39" i="16"/>
  <c r="N39" i="16"/>
  <c r="L39" i="16"/>
  <c r="J39" i="16"/>
  <c r="H39" i="16"/>
  <c r="F39" i="16"/>
  <c r="D39" i="16"/>
  <c r="Z38" i="16"/>
  <c r="X38" i="16"/>
  <c r="V38" i="16"/>
  <c r="T38" i="16"/>
  <c r="R38" i="16"/>
  <c r="P38" i="16"/>
  <c r="N38" i="16"/>
  <c r="L38" i="16"/>
  <c r="J38" i="16"/>
  <c r="H38" i="16"/>
  <c r="F38" i="16"/>
  <c r="D38" i="16"/>
  <c r="Z37" i="16"/>
  <c r="X37" i="16"/>
  <c r="V37" i="16"/>
  <c r="T37" i="16"/>
  <c r="R37" i="16"/>
  <c r="P37" i="16"/>
  <c r="N37" i="16"/>
  <c r="L37" i="16"/>
  <c r="J37" i="16"/>
  <c r="H37" i="16"/>
  <c r="F37" i="16"/>
  <c r="D37" i="16"/>
  <c r="Z36" i="16"/>
  <c r="X36" i="16"/>
  <c r="V36" i="16"/>
  <c r="T36" i="16"/>
  <c r="R36" i="16"/>
  <c r="P36" i="16"/>
  <c r="N36" i="16"/>
  <c r="L36" i="16"/>
  <c r="J36" i="16"/>
  <c r="H36" i="16"/>
  <c r="F36" i="16"/>
  <c r="D36" i="16"/>
  <c r="Z35" i="16"/>
  <c r="X35" i="16"/>
  <c r="V35" i="16"/>
  <c r="T35" i="16"/>
  <c r="R35" i="16"/>
  <c r="P35" i="16"/>
  <c r="N35" i="16"/>
  <c r="L35" i="16"/>
  <c r="J35" i="16"/>
  <c r="H35" i="16"/>
  <c r="F35" i="16"/>
  <c r="D35" i="16"/>
  <c r="Z34" i="16"/>
  <c r="X34" i="16"/>
  <c r="V34" i="16"/>
  <c r="T34" i="16"/>
  <c r="R34" i="16"/>
  <c r="P34" i="16"/>
  <c r="N34" i="16"/>
  <c r="L34" i="16"/>
  <c r="J34" i="16"/>
  <c r="H34" i="16"/>
  <c r="F34" i="16"/>
  <c r="D34" i="16"/>
  <c r="Z33" i="16"/>
  <c r="X33" i="16"/>
  <c r="V33" i="16"/>
  <c r="T33" i="16"/>
  <c r="R33" i="16"/>
  <c r="P33" i="16"/>
  <c r="N33" i="16"/>
  <c r="L33" i="16"/>
  <c r="J33" i="16"/>
  <c r="H33" i="16"/>
  <c r="F33" i="16"/>
  <c r="D33" i="16"/>
  <c r="Z32" i="16"/>
  <c r="X32" i="16"/>
  <c r="V32" i="16"/>
  <c r="T32" i="16"/>
  <c r="R32" i="16"/>
  <c r="P32" i="16"/>
  <c r="N32" i="16"/>
  <c r="L32" i="16"/>
  <c r="J32" i="16"/>
  <c r="H32" i="16"/>
  <c r="F32" i="16"/>
  <c r="D32" i="16"/>
  <c r="Z31" i="16"/>
  <c r="X31" i="16"/>
  <c r="V31" i="16"/>
  <c r="T31" i="16"/>
  <c r="R31" i="16"/>
  <c r="P31" i="16"/>
  <c r="N31" i="16"/>
  <c r="L31" i="16"/>
  <c r="J31" i="16"/>
  <c r="H31" i="16"/>
  <c r="F31" i="16"/>
  <c r="D31" i="16"/>
  <c r="Z30" i="16"/>
  <c r="X30" i="16"/>
  <c r="V30" i="16"/>
  <c r="T30" i="16"/>
  <c r="R30" i="16"/>
  <c r="P30" i="16"/>
  <c r="N30" i="16"/>
  <c r="L30" i="16"/>
  <c r="J30" i="16"/>
  <c r="H30" i="16"/>
  <c r="F30" i="16"/>
  <c r="D30" i="16"/>
  <c r="Z29" i="16"/>
  <c r="X29" i="16"/>
  <c r="V29" i="16"/>
  <c r="T29" i="16"/>
  <c r="R29" i="16"/>
  <c r="P29" i="16"/>
  <c r="N29" i="16"/>
  <c r="L29" i="16"/>
  <c r="J29" i="16"/>
  <c r="H29" i="16"/>
  <c r="F29" i="16"/>
  <c r="D29" i="16"/>
  <c r="Z28" i="16"/>
  <c r="X28" i="16"/>
  <c r="V28" i="16"/>
  <c r="T28" i="16"/>
  <c r="R28" i="16"/>
  <c r="P28" i="16"/>
  <c r="N28" i="16"/>
  <c r="L28" i="16"/>
  <c r="J28" i="16"/>
  <c r="H28" i="16"/>
  <c r="F28" i="16"/>
  <c r="D28" i="16"/>
  <c r="Z27" i="16"/>
  <c r="X27" i="16"/>
  <c r="V27" i="16"/>
  <c r="T27" i="16"/>
  <c r="R27" i="16"/>
  <c r="P27" i="16"/>
  <c r="N27" i="16"/>
  <c r="L27" i="16"/>
  <c r="J27" i="16"/>
  <c r="H27" i="16"/>
  <c r="F27" i="16"/>
  <c r="D27" i="16"/>
  <c r="Z26" i="16"/>
  <c r="X26" i="16"/>
  <c r="V26" i="16"/>
  <c r="T26" i="16"/>
  <c r="R26" i="16"/>
  <c r="P26" i="16"/>
  <c r="N26" i="16"/>
  <c r="L26" i="16"/>
  <c r="J26" i="16"/>
  <c r="H26" i="16"/>
  <c r="F26" i="16"/>
  <c r="D26" i="16"/>
  <c r="Z25" i="16"/>
  <c r="X25" i="16"/>
  <c r="V25" i="16"/>
  <c r="T25" i="16"/>
  <c r="R25" i="16"/>
  <c r="P25" i="16"/>
  <c r="N25" i="16"/>
  <c r="L25" i="16"/>
  <c r="J25" i="16"/>
  <c r="H25" i="16"/>
  <c r="F25" i="16"/>
  <c r="D25" i="16"/>
  <c r="Z24" i="16"/>
  <c r="X24" i="16"/>
  <c r="V24" i="16"/>
  <c r="T24" i="16"/>
  <c r="R24" i="16"/>
  <c r="P24" i="16"/>
  <c r="N24" i="16"/>
  <c r="L24" i="16"/>
  <c r="J24" i="16"/>
  <c r="H24" i="16"/>
  <c r="F24" i="16"/>
  <c r="D24" i="16"/>
  <c r="Z23" i="16"/>
  <c r="X23" i="16"/>
  <c r="V23" i="16"/>
  <c r="T23" i="16"/>
  <c r="R23" i="16"/>
  <c r="P23" i="16"/>
  <c r="N23" i="16"/>
  <c r="L23" i="16"/>
  <c r="J23" i="16"/>
  <c r="H23" i="16"/>
  <c r="F23" i="16"/>
  <c r="D23" i="16"/>
  <c r="Z22" i="16"/>
  <c r="X22" i="16"/>
  <c r="V22" i="16"/>
  <c r="T22" i="16"/>
  <c r="R22" i="16"/>
  <c r="P22" i="16"/>
  <c r="N22" i="16"/>
  <c r="L22" i="16"/>
  <c r="J22" i="16"/>
  <c r="H22" i="16"/>
  <c r="F22" i="16"/>
  <c r="D22" i="16"/>
  <c r="Z21" i="16"/>
  <c r="X21" i="16"/>
  <c r="V21" i="16"/>
  <c r="T21" i="16"/>
  <c r="R21" i="16"/>
  <c r="P21" i="16"/>
  <c r="N21" i="16"/>
  <c r="L21" i="16"/>
  <c r="J21" i="16"/>
  <c r="H21" i="16"/>
  <c r="F21" i="16"/>
  <c r="D21" i="16"/>
  <c r="Z20" i="16"/>
  <c r="X20" i="16"/>
  <c r="V20" i="16"/>
  <c r="T20" i="16"/>
  <c r="R20" i="16"/>
  <c r="P20" i="16"/>
  <c r="N20" i="16"/>
  <c r="L20" i="16"/>
  <c r="J20" i="16"/>
  <c r="H20" i="16"/>
  <c r="F20" i="16"/>
  <c r="D20" i="16"/>
  <c r="Z19" i="16"/>
  <c r="X19" i="16"/>
  <c r="V19" i="16"/>
  <c r="T19" i="16"/>
  <c r="R19" i="16"/>
  <c r="P19" i="16"/>
  <c r="N19" i="16"/>
  <c r="L19" i="16"/>
  <c r="J19" i="16"/>
  <c r="H19" i="16"/>
  <c r="F19" i="16"/>
  <c r="D19" i="16"/>
  <c r="Z18" i="16"/>
  <c r="X18" i="16"/>
  <c r="V18" i="16"/>
  <c r="T18" i="16"/>
  <c r="R18" i="16"/>
  <c r="P18" i="16"/>
  <c r="N18" i="16"/>
  <c r="L18" i="16"/>
  <c r="J18" i="16"/>
  <c r="H18" i="16"/>
  <c r="F18" i="16"/>
  <c r="D18" i="16"/>
  <c r="Z17" i="16"/>
  <c r="X17" i="16"/>
  <c r="V17" i="16"/>
  <c r="T17" i="16"/>
  <c r="R17" i="16"/>
  <c r="P17" i="16"/>
  <c r="N17" i="16"/>
  <c r="L17" i="16"/>
  <c r="J17" i="16"/>
  <c r="H17" i="16"/>
  <c r="F17" i="16"/>
  <c r="D17" i="16"/>
  <c r="Z16" i="16"/>
  <c r="X16" i="16"/>
  <c r="V16" i="16"/>
  <c r="T16" i="16"/>
  <c r="R16" i="16"/>
  <c r="P16" i="16"/>
  <c r="N16" i="16"/>
  <c r="L16" i="16"/>
  <c r="J16" i="16"/>
  <c r="H16" i="16"/>
  <c r="F16" i="16"/>
  <c r="D16" i="16"/>
  <c r="Z15" i="16"/>
  <c r="Y15" i="16"/>
  <c r="W15" i="16"/>
  <c r="U15" i="16"/>
  <c r="V15" i="16" s="1"/>
  <c r="S15" i="16"/>
  <c r="T15" i="16" s="1"/>
  <c r="R15" i="16"/>
  <c r="Q15" i="16"/>
  <c r="O15" i="16"/>
  <c r="M15" i="16"/>
  <c r="N15" i="16" s="1"/>
  <c r="K15" i="16"/>
  <c r="L15" i="16" s="1"/>
  <c r="J15" i="16"/>
  <c r="I15" i="16"/>
  <c r="G15" i="16"/>
  <c r="E15" i="16"/>
  <c r="F15" i="16" s="1"/>
  <c r="C15" i="16"/>
  <c r="D15" i="16" s="1"/>
  <c r="Z14" i="16"/>
  <c r="Y14" i="16"/>
  <c r="W14" i="16"/>
  <c r="U14" i="16"/>
  <c r="V14" i="16" s="1"/>
  <c r="S14" i="16"/>
  <c r="T14" i="16" s="1"/>
  <c r="R14" i="16"/>
  <c r="Q14" i="16"/>
  <c r="O14" i="16"/>
  <c r="M14" i="16"/>
  <c r="N14" i="16" s="1"/>
  <c r="K14" i="16"/>
  <c r="L14" i="16" s="1"/>
  <c r="J14" i="16"/>
  <c r="I14" i="16"/>
  <c r="G14" i="16"/>
  <c r="E14" i="16"/>
  <c r="F14" i="16" s="1"/>
  <c r="C14" i="16"/>
  <c r="D14" i="16" s="1"/>
  <c r="Z13" i="16"/>
  <c r="Y13" i="16"/>
  <c r="W13" i="16"/>
  <c r="U13" i="16"/>
  <c r="V13" i="16" s="1"/>
  <c r="S13" i="16"/>
  <c r="T13" i="16" s="1"/>
  <c r="R13" i="16"/>
  <c r="Q13" i="16"/>
  <c r="O13" i="16"/>
  <c r="M13" i="16"/>
  <c r="N13" i="16" s="1"/>
  <c r="K13" i="16"/>
  <c r="L13" i="16" s="1"/>
  <c r="J13" i="16"/>
  <c r="I13" i="16"/>
  <c r="G13" i="16"/>
  <c r="E13" i="16"/>
  <c r="F13" i="16" s="1"/>
  <c r="C13" i="16"/>
  <c r="D13" i="16" s="1"/>
  <c r="Z12" i="16"/>
  <c r="Y12" i="16"/>
  <c r="X12" i="16"/>
  <c r="W12" i="16"/>
  <c r="U12" i="16"/>
  <c r="V12" i="16" s="1"/>
  <c r="S12" i="16"/>
  <c r="T12" i="16" s="1"/>
  <c r="R12" i="16"/>
  <c r="Q12" i="16"/>
  <c r="P12" i="16"/>
  <c r="O12" i="16"/>
  <c r="M12" i="16"/>
  <c r="N12" i="16" s="1"/>
  <c r="K12" i="16"/>
  <c r="L12" i="16" s="1"/>
  <c r="J12" i="16"/>
  <c r="I12" i="16"/>
  <c r="G12" i="16"/>
  <c r="E12" i="16"/>
  <c r="F12" i="16" s="1"/>
  <c r="C12" i="16"/>
  <c r="D12" i="16" s="1"/>
  <c r="Z11" i="16"/>
  <c r="Y11" i="16"/>
  <c r="X11" i="16"/>
  <c r="W11" i="16"/>
  <c r="U11" i="16"/>
  <c r="V11" i="16" s="1"/>
  <c r="S11" i="16"/>
  <c r="T11" i="16" s="1"/>
  <c r="R11" i="16"/>
  <c r="Q11" i="16"/>
  <c r="P11" i="16"/>
  <c r="O11" i="16"/>
  <c r="M11" i="16"/>
  <c r="N11" i="16" s="1"/>
  <c r="K11" i="16"/>
  <c r="L11" i="16" s="1"/>
  <c r="J11" i="16"/>
  <c r="I11" i="16"/>
  <c r="H11" i="16"/>
  <c r="G11" i="16"/>
  <c r="E11" i="16"/>
  <c r="F11" i="16" s="1"/>
  <c r="C11" i="16"/>
  <c r="D11" i="16" s="1"/>
  <c r="Z10" i="16"/>
  <c r="Y10" i="16"/>
  <c r="X10" i="16"/>
  <c r="W10" i="16"/>
  <c r="U10" i="16"/>
  <c r="V10" i="16" s="1"/>
  <c r="S10" i="16"/>
  <c r="T10" i="16" s="1"/>
  <c r="R10" i="16"/>
  <c r="Q10" i="16"/>
  <c r="P10" i="16"/>
  <c r="O10" i="16"/>
  <c r="M10" i="16"/>
  <c r="N10" i="16" s="1"/>
  <c r="K10" i="16"/>
  <c r="L10" i="16" s="1"/>
  <c r="J10" i="16"/>
  <c r="I10" i="16"/>
  <c r="H10" i="16"/>
  <c r="G10" i="16"/>
  <c r="E10" i="16"/>
  <c r="F10" i="16" s="1"/>
  <c r="C10" i="16"/>
  <c r="D10" i="16" s="1"/>
  <c r="Z9" i="16"/>
  <c r="Y9" i="16"/>
  <c r="X9" i="16"/>
  <c r="W9" i="16"/>
  <c r="U9" i="16"/>
  <c r="V9" i="16" s="1"/>
  <c r="S9" i="16"/>
  <c r="T9" i="16" s="1"/>
  <c r="R9" i="16"/>
  <c r="Q9" i="16"/>
  <c r="P9" i="16"/>
  <c r="O9" i="16"/>
  <c r="M9" i="16"/>
  <c r="N9" i="16" s="1"/>
  <c r="K9" i="16"/>
  <c r="L9" i="16" s="1"/>
  <c r="J9" i="16"/>
  <c r="I9" i="16"/>
  <c r="H9" i="16"/>
  <c r="G9" i="16"/>
  <c r="E9" i="16"/>
  <c r="F9" i="16" s="1"/>
  <c r="C9" i="16"/>
  <c r="D9" i="16" s="1"/>
  <c r="Z8" i="16"/>
  <c r="Y8" i="16"/>
  <c r="X8" i="16"/>
  <c r="W8" i="16"/>
  <c r="U8" i="16"/>
  <c r="V8" i="16" s="1"/>
  <c r="S8" i="16"/>
  <c r="T8" i="16" s="1"/>
  <c r="R8" i="16"/>
  <c r="Q8" i="16"/>
  <c r="P8" i="16"/>
  <c r="O8" i="16"/>
  <c r="M8" i="16"/>
  <c r="N8" i="16" s="1"/>
  <c r="K8" i="16"/>
  <c r="L8" i="16" s="1"/>
  <c r="J8" i="16"/>
  <c r="I8" i="16"/>
  <c r="H8" i="16"/>
  <c r="G8" i="16"/>
  <c r="E8" i="16"/>
  <c r="F8" i="16" s="1"/>
  <c r="C8" i="16"/>
  <c r="D8" i="16" s="1"/>
  <c r="Z7" i="16"/>
  <c r="Y7" i="16"/>
  <c r="X7" i="16"/>
  <c r="W7" i="16"/>
  <c r="U7" i="16"/>
  <c r="V7" i="16" s="1"/>
  <c r="S7" i="16"/>
  <c r="T7" i="16" s="1"/>
  <c r="R7" i="16"/>
  <c r="Q7" i="16"/>
  <c r="P7" i="16"/>
  <c r="O7" i="16"/>
  <c r="M7" i="16"/>
  <c r="N7" i="16" s="1"/>
  <c r="K7" i="16"/>
  <c r="L7" i="16" s="1"/>
  <c r="J7" i="16"/>
  <c r="I7" i="16"/>
  <c r="H7" i="16"/>
  <c r="G7" i="16"/>
  <c r="E7" i="16"/>
  <c r="F7" i="16" s="1"/>
  <c r="C7" i="16"/>
  <c r="D7" i="16" s="1"/>
  <c r="Z6" i="16"/>
  <c r="Y6" i="16"/>
  <c r="X6" i="16"/>
  <c r="W6" i="16"/>
  <c r="U6" i="16"/>
  <c r="V6" i="16" s="1"/>
  <c r="S6" i="16"/>
  <c r="T6" i="16" s="1"/>
  <c r="R6" i="16"/>
  <c r="Q6" i="16"/>
  <c r="P6" i="16"/>
  <c r="O6" i="16"/>
  <c r="M6" i="16"/>
  <c r="N6" i="16" s="1"/>
  <c r="K6" i="16"/>
  <c r="L6" i="16" s="1"/>
  <c r="J6" i="16"/>
  <c r="I6" i="16"/>
  <c r="H6" i="16"/>
  <c r="G6" i="16"/>
  <c r="E6" i="16"/>
  <c r="F6" i="16" s="1"/>
  <c r="C6" i="16"/>
  <c r="D6" i="16" s="1"/>
  <c r="Z5" i="16"/>
  <c r="Y5" i="16"/>
  <c r="X5" i="16"/>
  <c r="W5" i="16"/>
  <c r="U5" i="16"/>
  <c r="V5" i="16" s="1"/>
  <c r="S5" i="16"/>
  <c r="T5" i="16" s="1"/>
  <c r="R5" i="16"/>
  <c r="Q5" i="16"/>
  <c r="P5" i="16"/>
  <c r="O5" i="16"/>
  <c r="M5" i="16"/>
  <c r="N5" i="16" s="1"/>
  <c r="K5" i="16"/>
  <c r="L5" i="16" s="1"/>
  <c r="J5" i="16"/>
  <c r="I5" i="16"/>
  <c r="H5" i="16"/>
  <c r="G5" i="16"/>
  <c r="E5" i="16"/>
  <c r="F5" i="16" s="1"/>
  <c r="C5" i="16"/>
  <c r="D5" i="16" s="1"/>
  <c r="Z4" i="16"/>
  <c r="Y4" i="16"/>
  <c r="X4" i="16"/>
  <c r="W4" i="16"/>
  <c r="X15" i="16" s="1"/>
  <c r="U4" i="16"/>
  <c r="V4" i="16" s="1"/>
  <c r="S4" i="16"/>
  <c r="T4" i="16" s="1"/>
  <c r="R4" i="16"/>
  <c r="Q4" i="16"/>
  <c r="P4" i="16"/>
  <c r="O4" i="16"/>
  <c r="P13" i="16" s="1"/>
  <c r="M4" i="16"/>
  <c r="N4" i="16" s="1"/>
  <c r="K4" i="16"/>
  <c r="L4" i="16" s="1"/>
  <c r="J4" i="16"/>
  <c r="I4" i="16"/>
  <c r="H4" i="16"/>
  <c r="G4" i="16"/>
  <c r="H15" i="16" s="1"/>
  <c r="E4" i="16"/>
  <c r="F4" i="16" s="1"/>
  <c r="C4" i="16"/>
  <c r="D4" i="16" s="1"/>
  <c r="H12" i="16" l="1"/>
  <c r="H13" i="16"/>
  <c r="X13" i="16"/>
  <c r="H14" i="16"/>
  <c r="P14" i="16"/>
  <c r="X14" i="16"/>
  <c r="P15" i="16"/>
  <c r="Z92" i="15" l="1"/>
  <c r="Z91" i="15"/>
  <c r="Z90" i="15"/>
  <c r="Z89" i="15"/>
  <c r="Z88" i="15"/>
  <c r="Z87" i="15"/>
  <c r="Z86" i="15"/>
  <c r="Z85" i="15"/>
  <c r="Z84" i="15"/>
  <c r="Z83" i="15"/>
  <c r="Z82" i="15"/>
  <c r="Z81" i="15"/>
  <c r="X92" i="15"/>
  <c r="X91" i="15"/>
  <c r="X90" i="15"/>
  <c r="X89" i="15"/>
  <c r="X88" i="15"/>
  <c r="X87" i="15"/>
  <c r="X86" i="15"/>
  <c r="X85" i="15"/>
  <c r="X84" i="15"/>
  <c r="X83" i="15"/>
  <c r="X82" i="15"/>
  <c r="X81" i="15"/>
  <c r="V92" i="15"/>
  <c r="V91" i="15"/>
  <c r="V90" i="15"/>
  <c r="V89" i="15"/>
  <c r="V88" i="15"/>
  <c r="V87" i="15"/>
  <c r="V86" i="15"/>
  <c r="V85" i="15"/>
  <c r="V84" i="15"/>
  <c r="V83" i="15"/>
  <c r="V82" i="15"/>
  <c r="V81" i="15"/>
  <c r="T92" i="15"/>
  <c r="T91" i="15"/>
  <c r="T90" i="15"/>
  <c r="T89" i="15"/>
  <c r="T88" i="15"/>
  <c r="T87" i="15"/>
  <c r="T86" i="15"/>
  <c r="T85" i="15"/>
  <c r="T84" i="15"/>
  <c r="T83" i="15"/>
  <c r="T82" i="15"/>
  <c r="T81" i="15"/>
  <c r="Z80" i="15"/>
  <c r="Z79" i="15"/>
  <c r="Z78" i="15"/>
  <c r="Z77" i="15"/>
  <c r="Z76" i="15"/>
  <c r="Z75" i="15"/>
  <c r="Z74" i="15"/>
  <c r="Z73" i="15"/>
  <c r="Z72" i="15"/>
  <c r="Z71" i="15"/>
  <c r="Z70" i="15"/>
  <c r="Z69" i="15"/>
  <c r="X80" i="15"/>
  <c r="X79" i="15"/>
  <c r="X78" i="15"/>
  <c r="X77" i="15"/>
  <c r="X76" i="15"/>
  <c r="X75" i="15"/>
  <c r="X74" i="15"/>
  <c r="X73" i="15"/>
  <c r="X72" i="15"/>
  <c r="X71" i="15"/>
  <c r="X70" i="15"/>
  <c r="X69" i="15"/>
  <c r="V80" i="15"/>
  <c r="V79" i="15"/>
  <c r="V78" i="15"/>
  <c r="V77" i="15"/>
  <c r="V76" i="15"/>
  <c r="V75" i="15"/>
  <c r="V74" i="15"/>
  <c r="V73" i="15"/>
  <c r="V72" i="15"/>
  <c r="V71" i="15"/>
  <c r="V70" i="15"/>
  <c r="V69" i="15"/>
  <c r="T80" i="15"/>
  <c r="T79" i="15"/>
  <c r="T78" i="15"/>
  <c r="T77" i="15"/>
  <c r="T76" i="15"/>
  <c r="T75" i="15"/>
  <c r="T74" i="15"/>
  <c r="T73" i="15"/>
  <c r="T72" i="15"/>
  <c r="T71" i="15"/>
  <c r="T70" i="15"/>
  <c r="T69" i="15"/>
  <c r="Z68" i="15"/>
  <c r="Z67" i="15"/>
  <c r="Z66" i="15"/>
  <c r="Z65" i="15"/>
  <c r="Z64" i="15"/>
  <c r="Z63" i="15"/>
  <c r="Z62" i="15"/>
  <c r="Z61" i="15"/>
  <c r="Z60" i="15"/>
  <c r="Z59" i="15"/>
  <c r="Z58" i="15"/>
  <c r="Z57" i="15"/>
  <c r="X68" i="15"/>
  <c r="X67" i="15"/>
  <c r="X66" i="15"/>
  <c r="X65" i="15"/>
  <c r="X64" i="15"/>
  <c r="X63" i="15"/>
  <c r="X62" i="15"/>
  <c r="X61" i="15"/>
  <c r="X60" i="15"/>
  <c r="X59" i="15"/>
  <c r="X58" i="15"/>
  <c r="X57" i="15"/>
  <c r="V68" i="15"/>
  <c r="V67" i="15"/>
  <c r="V66" i="15"/>
  <c r="V65" i="15"/>
  <c r="V64" i="15"/>
  <c r="V63" i="15"/>
  <c r="V62" i="15"/>
  <c r="V61" i="15"/>
  <c r="V60" i="15"/>
  <c r="V59" i="15"/>
  <c r="V58" i="15"/>
  <c r="V57" i="15"/>
  <c r="T68" i="15"/>
  <c r="T67" i="15"/>
  <c r="T66" i="15"/>
  <c r="T65" i="15"/>
  <c r="T64" i="15"/>
  <c r="T63" i="15"/>
  <c r="T62" i="15"/>
  <c r="T61" i="15"/>
  <c r="T60" i="15"/>
  <c r="T59" i="15"/>
  <c r="T58" i="15"/>
  <c r="T57" i="15"/>
  <c r="Z56" i="15"/>
  <c r="Z55" i="15"/>
  <c r="Z54" i="15"/>
  <c r="Z53" i="15"/>
  <c r="Z52" i="15"/>
  <c r="Z51" i="15"/>
  <c r="Z50" i="15"/>
  <c r="Z49" i="15"/>
  <c r="Z48" i="15"/>
  <c r="Z47" i="15"/>
  <c r="Z46" i="15"/>
  <c r="Z45" i="15"/>
  <c r="X56" i="15"/>
  <c r="X55" i="15"/>
  <c r="X54" i="15"/>
  <c r="X53" i="15"/>
  <c r="X52" i="15"/>
  <c r="X51" i="15"/>
  <c r="X50" i="15"/>
  <c r="X49" i="15"/>
  <c r="X48" i="15"/>
  <c r="X47" i="15"/>
  <c r="X46" i="15"/>
  <c r="X45" i="15"/>
  <c r="V56" i="15"/>
  <c r="V55" i="15"/>
  <c r="V54" i="15"/>
  <c r="V53" i="15"/>
  <c r="V52" i="15"/>
  <c r="V51" i="15"/>
  <c r="V50" i="15"/>
  <c r="V49" i="15"/>
  <c r="V48" i="15"/>
  <c r="V47" i="15"/>
  <c r="V46" i="15"/>
  <c r="V45" i="15"/>
  <c r="T56" i="15"/>
  <c r="T55" i="15"/>
  <c r="T54" i="15"/>
  <c r="T53" i="15"/>
  <c r="T52" i="15"/>
  <c r="T51" i="15"/>
  <c r="T50" i="15"/>
  <c r="T49" i="15"/>
  <c r="T48" i="15"/>
  <c r="T47" i="15"/>
  <c r="T46" i="15"/>
  <c r="T45" i="15"/>
  <c r="R92" i="15"/>
  <c r="R91" i="15"/>
  <c r="R90" i="15"/>
  <c r="R89" i="15"/>
  <c r="R88" i="15"/>
  <c r="R87" i="15"/>
  <c r="R86" i="15"/>
  <c r="R85" i="15"/>
  <c r="R84" i="15"/>
  <c r="R83" i="15"/>
  <c r="R82" i="15"/>
  <c r="R81" i="15"/>
  <c r="P92" i="15"/>
  <c r="P91" i="15"/>
  <c r="P90" i="15"/>
  <c r="P89" i="15"/>
  <c r="P88" i="15"/>
  <c r="P87" i="15"/>
  <c r="P86" i="15"/>
  <c r="P85" i="15"/>
  <c r="P84" i="15"/>
  <c r="P83" i="15"/>
  <c r="P82" i="15"/>
  <c r="P81" i="15"/>
  <c r="N92" i="15"/>
  <c r="N91" i="15"/>
  <c r="N90" i="15"/>
  <c r="N89" i="15"/>
  <c r="N88" i="15"/>
  <c r="N87" i="15"/>
  <c r="N86" i="15"/>
  <c r="N85" i="15"/>
  <c r="N84" i="15"/>
  <c r="N83" i="15"/>
  <c r="N82" i="15"/>
  <c r="N81" i="15"/>
  <c r="L92" i="15"/>
  <c r="L91" i="15"/>
  <c r="L90" i="15"/>
  <c r="L89" i="15"/>
  <c r="L88" i="15"/>
  <c r="L87" i="15"/>
  <c r="L86" i="15"/>
  <c r="L85" i="15"/>
  <c r="L84" i="15"/>
  <c r="L83" i="15"/>
  <c r="L82" i="15"/>
  <c r="L81" i="15"/>
  <c r="R80" i="15"/>
  <c r="R79" i="15"/>
  <c r="R78" i="15"/>
  <c r="R77" i="15"/>
  <c r="R76" i="15"/>
  <c r="R75" i="15"/>
  <c r="R74" i="15"/>
  <c r="R73" i="15"/>
  <c r="R72" i="15"/>
  <c r="R71" i="15"/>
  <c r="R70" i="15"/>
  <c r="R69" i="15"/>
  <c r="P80" i="15"/>
  <c r="P79" i="15"/>
  <c r="P78" i="15"/>
  <c r="P77" i="15"/>
  <c r="P76" i="15"/>
  <c r="P75" i="15"/>
  <c r="P74" i="15"/>
  <c r="P73" i="15"/>
  <c r="P72" i="15"/>
  <c r="P71" i="15"/>
  <c r="P70" i="15"/>
  <c r="P69" i="15"/>
  <c r="N80" i="15"/>
  <c r="N79" i="15"/>
  <c r="N78" i="15"/>
  <c r="N77" i="15"/>
  <c r="N76" i="15"/>
  <c r="N75" i="15"/>
  <c r="N74" i="15"/>
  <c r="N73" i="15"/>
  <c r="N72" i="15"/>
  <c r="N71" i="15"/>
  <c r="N70" i="15"/>
  <c r="N69" i="15"/>
  <c r="L80" i="15"/>
  <c r="L79" i="15"/>
  <c r="L78" i="15"/>
  <c r="L77" i="15"/>
  <c r="L76" i="15"/>
  <c r="L75" i="15"/>
  <c r="L74" i="15"/>
  <c r="L73" i="15"/>
  <c r="L72" i="15"/>
  <c r="L71" i="15"/>
  <c r="L70" i="15"/>
  <c r="L69" i="15"/>
  <c r="R68" i="15"/>
  <c r="R67" i="15"/>
  <c r="R66" i="15"/>
  <c r="R65" i="15"/>
  <c r="R64" i="15"/>
  <c r="R63" i="15"/>
  <c r="R62" i="15"/>
  <c r="R61" i="15"/>
  <c r="R60" i="15"/>
  <c r="R59" i="15"/>
  <c r="R58" i="15"/>
  <c r="R57" i="15"/>
  <c r="P68" i="15"/>
  <c r="P67" i="15"/>
  <c r="P66" i="15"/>
  <c r="P65" i="15"/>
  <c r="P64" i="15"/>
  <c r="P63" i="15"/>
  <c r="P62" i="15"/>
  <c r="P61" i="15"/>
  <c r="P60" i="15"/>
  <c r="P59" i="15"/>
  <c r="P58" i="15"/>
  <c r="P57" i="15"/>
  <c r="N68" i="15"/>
  <c r="N67" i="15"/>
  <c r="N66" i="15"/>
  <c r="N65" i="15"/>
  <c r="N64" i="15"/>
  <c r="N63" i="15"/>
  <c r="N62" i="15"/>
  <c r="N61" i="15"/>
  <c r="N60" i="15"/>
  <c r="N59" i="15"/>
  <c r="N58" i="15"/>
  <c r="N57" i="15"/>
  <c r="L68" i="15"/>
  <c r="L67" i="15"/>
  <c r="L66" i="15"/>
  <c r="L65" i="15"/>
  <c r="L64" i="15"/>
  <c r="L63" i="15"/>
  <c r="L62" i="15"/>
  <c r="L61" i="15"/>
  <c r="L60" i="15"/>
  <c r="L59" i="15"/>
  <c r="L58" i="15"/>
  <c r="L57" i="15"/>
  <c r="N56" i="15"/>
  <c r="N55" i="15"/>
  <c r="N54" i="15"/>
  <c r="N53" i="15"/>
  <c r="N52" i="15"/>
  <c r="N51" i="15"/>
  <c r="N50" i="15"/>
  <c r="N49" i="15"/>
  <c r="N48" i="15"/>
  <c r="N47" i="15"/>
  <c r="N46" i="15"/>
  <c r="N45" i="15"/>
  <c r="P56" i="15"/>
  <c r="P55" i="15"/>
  <c r="P54" i="15"/>
  <c r="P53" i="15"/>
  <c r="P52" i="15"/>
  <c r="P51" i="15"/>
  <c r="P50" i="15"/>
  <c r="P49" i="15"/>
  <c r="P48" i="15"/>
  <c r="P47" i="15"/>
  <c r="P46" i="15"/>
  <c r="P45" i="15"/>
  <c r="R56" i="15"/>
  <c r="R55" i="15"/>
  <c r="R54" i="15"/>
  <c r="R53" i="15"/>
  <c r="R52" i="15"/>
  <c r="R51" i="15"/>
  <c r="R50" i="15"/>
  <c r="R49" i="15"/>
  <c r="R48" i="15"/>
  <c r="R47" i="15"/>
  <c r="R46" i="15"/>
  <c r="R45" i="15"/>
  <c r="L56" i="15"/>
  <c r="L55" i="15"/>
  <c r="L54" i="15"/>
  <c r="L53" i="15"/>
  <c r="L52" i="15"/>
  <c r="L51" i="15"/>
  <c r="L50" i="15"/>
  <c r="L49" i="15"/>
  <c r="L48" i="15"/>
  <c r="L47" i="15"/>
  <c r="L46" i="15"/>
  <c r="L45" i="15"/>
  <c r="J92" i="15"/>
  <c r="J91" i="15"/>
  <c r="J90" i="15"/>
  <c r="J89" i="15"/>
  <c r="J88" i="15"/>
  <c r="J87" i="15"/>
  <c r="J86" i="15"/>
  <c r="J85" i="15"/>
  <c r="J84" i="15"/>
  <c r="J83" i="15"/>
  <c r="J82" i="15"/>
  <c r="J81" i="15"/>
  <c r="H92" i="15"/>
  <c r="H91" i="15"/>
  <c r="H90" i="15"/>
  <c r="H89" i="15"/>
  <c r="H88" i="15"/>
  <c r="H87" i="15"/>
  <c r="H86" i="15"/>
  <c r="H85" i="15"/>
  <c r="H84" i="15"/>
  <c r="H83" i="15"/>
  <c r="H82" i="15"/>
  <c r="H81" i="15"/>
  <c r="F92" i="15"/>
  <c r="F91" i="15"/>
  <c r="F90" i="15"/>
  <c r="F89" i="15"/>
  <c r="F88" i="15"/>
  <c r="F87" i="15"/>
  <c r="F86" i="15"/>
  <c r="F85" i="15"/>
  <c r="F84" i="15"/>
  <c r="F83" i="15"/>
  <c r="F82" i="15"/>
  <c r="F81" i="15"/>
  <c r="D82" i="15"/>
  <c r="D83" i="15"/>
  <c r="D84" i="15"/>
  <c r="D85" i="15"/>
  <c r="D86" i="15"/>
  <c r="D87" i="15"/>
  <c r="D88" i="15"/>
  <c r="D89" i="15"/>
  <c r="D90" i="15"/>
  <c r="D91" i="15"/>
  <c r="D92" i="15"/>
  <c r="D81" i="15"/>
  <c r="J80" i="15"/>
  <c r="J79" i="15"/>
  <c r="J78" i="15"/>
  <c r="J77" i="15"/>
  <c r="J76" i="15"/>
  <c r="J75" i="15"/>
  <c r="J74" i="15"/>
  <c r="J73" i="15"/>
  <c r="J72" i="15"/>
  <c r="J71" i="15"/>
  <c r="J70" i="15"/>
  <c r="J69" i="15"/>
  <c r="H80" i="15"/>
  <c r="H79" i="15"/>
  <c r="H78" i="15"/>
  <c r="H77" i="15"/>
  <c r="H76" i="15"/>
  <c r="H75" i="15"/>
  <c r="H74" i="15"/>
  <c r="H73" i="15"/>
  <c r="H72" i="15"/>
  <c r="H71" i="15"/>
  <c r="H70" i="15"/>
  <c r="H69" i="15"/>
  <c r="F80" i="15"/>
  <c r="F79" i="15"/>
  <c r="F78" i="15"/>
  <c r="F77" i="15"/>
  <c r="F76" i="15"/>
  <c r="F75" i="15"/>
  <c r="F74" i="15"/>
  <c r="F73" i="15"/>
  <c r="F72" i="15"/>
  <c r="F71" i="15"/>
  <c r="F70" i="15"/>
  <c r="F69" i="15"/>
  <c r="D70" i="15"/>
  <c r="D71" i="15"/>
  <c r="D72" i="15"/>
  <c r="D73" i="15"/>
  <c r="D74" i="15"/>
  <c r="D75" i="15"/>
  <c r="D76" i="15"/>
  <c r="D77" i="15"/>
  <c r="D78" i="15"/>
  <c r="D79" i="15"/>
  <c r="D80" i="15"/>
  <c r="D69" i="15"/>
  <c r="J68" i="15"/>
  <c r="J67" i="15"/>
  <c r="J66" i="15"/>
  <c r="J65" i="15"/>
  <c r="J64" i="15"/>
  <c r="J63" i="15"/>
  <c r="J62" i="15"/>
  <c r="J61" i="15"/>
  <c r="J60" i="15"/>
  <c r="J59" i="15"/>
  <c r="J58" i="15"/>
  <c r="J57" i="15"/>
  <c r="H68" i="15"/>
  <c r="H67" i="15"/>
  <c r="H66" i="15"/>
  <c r="H65" i="15"/>
  <c r="H64" i="15"/>
  <c r="H63" i="15"/>
  <c r="H62" i="15"/>
  <c r="H61" i="15"/>
  <c r="H60" i="15"/>
  <c r="H59" i="15"/>
  <c r="H58" i="15"/>
  <c r="H57" i="15"/>
  <c r="F68" i="15"/>
  <c r="F67" i="15"/>
  <c r="F66" i="15"/>
  <c r="F65" i="15"/>
  <c r="F64" i="15"/>
  <c r="F63" i="15"/>
  <c r="F62" i="15"/>
  <c r="F61" i="15"/>
  <c r="F60" i="15"/>
  <c r="F59" i="15"/>
  <c r="F58" i="15"/>
  <c r="F57" i="15"/>
  <c r="D58" i="15"/>
  <c r="D59" i="15"/>
  <c r="D60" i="15"/>
  <c r="D61" i="15"/>
  <c r="D62" i="15"/>
  <c r="D63" i="15"/>
  <c r="D64" i="15"/>
  <c r="D65" i="15"/>
  <c r="D66" i="15"/>
  <c r="D67" i="15"/>
  <c r="D68" i="15"/>
  <c r="D57" i="15"/>
  <c r="J56" i="15"/>
  <c r="J55" i="15"/>
  <c r="J54" i="15"/>
  <c r="J53" i="15"/>
  <c r="J52" i="15"/>
  <c r="J51" i="15"/>
  <c r="J50" i="15"/>
  <c r="J49" i="15"/>
  <c r="J48" i="15"/>
  <c r="J47" i="15"/>
  <c r="J46" i="15"/>
  <c r="J45" i="15"/>
  <c r="H56" i="15"/>
  <c r="H55" i="15"/>
  <c r="H54" i="15"/>
  <c r="H53" i="15"/>
  <c r="H52" i="15"/>
  <c r="H51" i="15"/>
  <c r="H50" i="15"/>
  <c r="H49" i="15"/>
  <c r="H48" i="15"/>
  <c r="H47" i="15"/>
  <c r="H46" i="15"/>
  <c r="H45" i="15"/>
  <c r="F56" i="15"/>
  <c r="F55" i="15"/>
  <c r="F54" i="15"/>
  <c r="F53" i="15"/>
  <c r="F52" i="15"/>
  <c r="F51" i="15"/>
  <c r="F50" i="15"/>
  <c r="F49" i="15"/>
  <c r="F48" i="15"/>
  <c r="F47" i="15"/>
  <c r="F46" i="15"/>
  <c r="F45" i="15"/>
  <c r="D46" i="15"/>
  <c r="D47" i="15"/>
  <c r="D48" i="15"/>
  <c r="D49" i="15"/>
  <c r="D50" i="15"/>
  <c r="D51" i="15"/>
  <c r="D52" i="15"/>
  <c r="D53" i="15"/>
  <c r="D54" i="15"/>
  <c r="D55" i="15"/>
  <c r="D56" i="15"/>
  <c r="D45" i="15"/>
  <c r="Z39" i="15"/>
  <c r="X39" i="15"/>
  <c r="V39" i="15"/>
  <c r="T39" i="15"/>
  <c r="R39" i="15"/>
  <c r="P39" i="15"/>
  <c r="N39" i="15"/>
  <c r="L39" i="15"/>
  <c r="J39" i="15"/>
  <c r="H39" i="15"/>
  <c r="F39" i="15"/>
  <c r="D39" i="15"/>
  <c r="Z38" i="15"/>
  <c r="X38" i="15"/>
  <c r="V38" i="15"/>
  <c r="T38" i="15"/>
  <c r="R38" i="15"/>
  <c r="P38" i="15"/>
  <c r="N38" i="15"/>
  <c r="L38" i="15"/>
  <c r="J38" i="15"/>
  <c r="H38" i="15"/>
  <c r="F38" i="15"/>
  <c r="D38" i="15"/>
  <c r="Z37" i="15"/>
  <c r="X37" i="15"/>
  <c r="V37" i="15"/>
  <c r="T37" i="15"/>
  <c r="R37" i="15"/>
  <c r="P37" i="15"/>
  <c r="N37" i="15"/>
  <c r="L37" i="15"/>
  <c r="J37" i="15"/>
  <c r="H37" i="15"/>
  <c r="F37" i="15"/>
  <c r="D37" i="15"/>
  <c r="Z36" i="15"/>
  <c r="X36" i="15"/>
  <c r="V36" i="15"/>
  <c r="T36" i="15"/>
  <c r="R36" i="15"/>
  <c r="P36" i="15"/>
  <c r="N36" i="15"/>
  <c r="L36" i="15"/>
  <c r="J36" i="15"/>
  <c r="H36" i="15"/>
  <c r="F36" i="15"/>
  <c r="D36" i="15"/>
  <c r="Z35" i="15"/>
  <c r="X35" i="15"/>
  <c r="V35" i="15"/>
  <c r="T35" i="15"/>
  <c r="R35" i="15"/>
  <c r="P35" i="15"/>
  <c r="N35" i="15"/>
  <c r="L35" i="15"/>
  <c r="J35" i="15"/>
  <c r="H35" i="15"/>
  <c r="F35" i="15"/>
  <c r="D35" i="15"/>
  <c r="Z34" i="15"/>
  <c r="X34" i="15"/>
  <c r="V34" i="15"/>
  <c r="T34" i="15"/>
  <c r="R34" i="15"/>
  <c r="P34" i="15"/>
  <c r="N34" i="15"/>
  <c r="L34" i="15"/>
  <c r="J34" i="15"/>
  <c r="H34" i="15"/>
  <c r="F34" i="15"/>
  <c r="D34" i="15"/>
  <c r="Z33" i="15"/>
  <c r="X33" i="15"/>
  <c r="V33" i="15"/>
  <c r="T33" i="15"/>
  <c r="R33" i="15"/>
  <c r="P33" i="15"/>
  <c r="N33" i="15"/>
  <c r="L33" i="15"/>
  <c r="J33" i="15"/>
  <c r="H33" i="15"/>
  <c r="F33" i="15"/>
  <c r="D33" i="15"/>
  <c r="Z32" i="15"/>
  <c r="X32" i="15"/>
  <c r="V32" i="15"/>
  <c r="T32" i="15"/>
  <c r="R32" i="15"/>
  <c r="P32" i="15"/>
  <c r="N32" i="15"/>
  <c r="L32" i="15"/>
  <c r="J32" i="15"/>
  <c r="H32" i="15"/>
  <c r="F32" i="15"/>
  <c r="D32" i="15"/>
  <c r="Z31" i="15"/>
  <c r="X31" i="15"/>
  <c r="V31" i="15"/>
  <c r="T31" i="15"/>
  <c r="R31" i="15"/>
  <c r="P31" i="15"/>
  <c r="N31" i="15"/>
  <c r="L31" i="15"/>
  <c r="J31" i="15"/>
  <c r="H31" i="15"/>
  <c r="F31" i="15"/>
  <c r="D31" i="15"/>
  <c r="Z30" i="15"/>
  <c r="X30" i="15"/>
  <c r="V30" i="15"/>
  <c r="T30" i="15"/>
  <c r="R30" i="15"/>
  <c r="P30" i="15"/>
  <c r="N30" i="15"/>
  <c r="L30" i="15"/>
  <c r="J30" i="15"/>
  <c r="H30" i="15"/>
  <c r="F30" i="15"/>
  <c r="D30" i="15"/>
  <c r="Z29" i="15"/>
  <c r="X29" i="15"/>
  <c r="V29" i="15"/>
  <c r="T29" i="15"/>
  <c r="R29" i="15"/>
  <c r="P29" i="15"/>
  <c r="N29" i="15"/>
  <c r="L29" i="15"/>
  <c r="J29" i="15"/>
  <c r="H29" i="15"/>
  <c r="F29" i="15"/>
  <c r="D29" i="15"/>
  <c r="Z28" i="15"/>
  <c r="X28" i="15"/>
  <c r="V28" i="15"/>
  <c r="T28" i="15"/>
  <c r="R28" i="15"/>
  <c r="P28" i="15"/>
  <c r="N28" i="15"/>
  <c r="L28" i="15"/>
  <c r="J28" i="15"/>
  <c r="H28" i="15"/>
  <c r="F28" i="15"/>
  <c r="D28" i="15"/>
  <c r="Z27" i="15"/>
  <c r="X27" i="15"/>
  <c r="V27" i="15"/>
  <c r="T27" i="15"/>
  <c r="R27" i="15"/>
  <c r="P27" i="15"/>
  <c r="N27" i="15"/>
  <c r="L27" i="15"/>
  <c r="J27" i="15"/>
  <c r="H27" i="15"/>
  <c r="F27" i="15"/>
  <c r="D27" i="15"/>
  <c r="Z26" i="15"/>
  <c r="X26" i="15"/>
  <c r="V26" i="15"/>
  <c r="T26" i="15"/>
  <c r="R26" i="15"/>
  <c r="P26" i="15"/>
  <c r="N26" i="15"/>
  <c r="L26" i="15"/>
  <c r="J26" i="15"/>
  <c r="H26" i="15"/>
  <c r="F26" i="15"/>
  <c r="D26" i="15"/>
  <c r="Z25" i="15"/>
  <c r="X25" i="15"/>
  <c r="V25" i="15"/>
  <c r="T25" i="15"/>
  <c r="R25" i="15"/>
  <c r="P25" i="15"/>
  <c r="N25" i="15"/>
  <c r="L25" i="15"/>
  <c r="J25" i="15"/>
  <c r="H25" i="15"/>
  <c r="F25" i="15"/>
  <c r="D25" i="15"/>
  <c r="Z24" i="15"/>
  <c r="X24" i="15"/>
  <c r="V24" i="15"/>
  <c r="T24" i="15"/>
  <c r="R24" i="15"/>
  <c r="P24" i="15"/>
  <c r="N24" i="15"/>
  <c r="L24" i="15"/>
  <c r="J24" i="15"/>
  <c r="H24" i="15"/>
  <c r="F24" i="15"/>
  <c r="D24" i="15"/>
  <c r="Z23" i="15"/>
  <c r="X23" i="15"/>
  <c r="V23" i="15"/>
  <c r="T23" i="15"/>
  <c r="R23" i="15"/>
  <c r="P23" i="15"/>
  <c r="N23" i="15"/>
  <c r="L23" i="15"/>
  <c r="J23" i="15"/>
  <c r="H23" i="15"/>
  <c r="F23" i="15"/>
  <c r="D23" i="15"/>
  <c r="Z22" i="15"/>
  <c r="X22" i="15"/>
  <c r="V22" i="15"/>
  <c r="T22" i="15"/>
  <c r="R22" i="15"/>
  <c r="P22" i="15"/>
  <c r="N22" i="15"/>
  <c r="L22" i="15"/>
  <c r="J22" i="15"/>
  <c r="H22" i="15"/>
  <c r="F22" i="15"/>
  <c r="D22" i="15"/>
  <c r="Z21" i="15"/>
  <c r="X21" i="15"/>
  <c r="V21" i="15"/>
  <c r="T21" i="15"/>
  <c r="R21" i="15"/>
  <c r="P21" i="15"/>
  <c r="N21" i="15"/>
  <c r="L21" i="15"/>
  <c r="J21" i="15"/>
  <c r="H21" i="15"/>
  <c r="F21" i="15"/>
  <c r="D21" i="15"/>
  <c r="Z20" i="15"/>
  <c r="X20" i="15"/>
  <c r="V20" i="15"/>
  <c r="T20" i="15"/>
  <c r="R20" i="15"/>
  <c r="P20" i="15"/>
  <c r="N20" i="15"/>
  <c r="L20" i="15"/>
  <c r="J20" i="15"/>
  <c r="H20" i="15"/>
  <c r="F20" i="15"/>
  <c r="D20" i="15"/>
  <c r="Z19" i="15"/>
  <c r="X19" i="15"/>
  <c r="V19" i="15"/>
  <c r="T19" i="15"/>
  <c r="R19" i="15"/>
  <c r="P19" i="15"/>
  <c r="N19" i="15"/>
  <c r="L19" i="15"/>
  <c r="J19" i="15"/>
  <c r="H19" i="15"/>
  <c r="F19" i="15"/>
  <c r="D19" i="15"/>
  <c r="Z18" i="15"/>
  <c r="X18" i="15"/>
  <c r="V18" i="15"/>
  <c r="T18" i="15"/>
  <c r="R18" i="15"/>
  <c r="P18" i="15"/>
  <c r="N18" i="15"/>
  <c r="L18" i="15"/>
  <c r="J18" i="15"/>
  <c r="H18" i="15"/>
  <c r="F18" i="15"/>
  <c r="D18" i="15"/>
  <c r="Z17" i="15"/>
  <c r="X17" i="15"/>
  <c r="V17" i="15"/>
  <c r="T17" i="15"/>
  <c r="R17" i="15"/>
  <c r="P17" i="15"/>
  <c r="N17" i="15"/>
  <c r="L17" i="15"/>
  <c r="J17" i="15"/>
  <c r="H17" i="15"/>
  <c r="F17" i="15"/>
  <c r="D17" i="15"/>
  <c r="Z16" i="15"/>
  <c r="X16" i="15"/>
  <c r="V16" i="15"/>
  <c r="T16" i="15"/>
  <c r="R16" i="15"/>
  <c r="P16" i="15"/>
  <c r="N16" i="15"/>
  <c r="L16" i="15"/>
  <c r="J16" i="15"/>
  <c r="H16" i="15"/>
  <c r="F16" i="15"/>
  <c r="D16" i="15"/>
  <c r="Z15" i="15"/>
  <c r="X15" i="15"/>
  <c r="V15" i="15"/>
  <c r="T15" i="15"/>
  <c r="R15" i="15"/>
  <c r="P15" i="15"/>
  <c r="N15" i="15"/>
  <c r="L15" i="15"/>
  <c r="J15" i="15"/>
  <c r="H15" i="15"/>
  <c r="F15" i="15"/>
  <c r="D15" i="15"/>
  <c r="Z14" i="15"/>
  <c r="X14" i="15"/>
  <c r="V14" i="15"/>
  <c r="T14" i="15"/>
  <c r="R14" i="15"/>
  <c r="P14" i="15"/>
  <c r="N14" i="15"/>
  <c r="L14" i="15"/>
  <c r="J14" i="15"/>
  <c r="H14" i="15"/>
  <c r="F14" i="15"/>
  <c r="D14" i="15"/>
  <c r="Z13" i="15"/>
  <c r="X13" i="15"/>
  <c r="V13" i="15"/>
  <c r="T13" i="15"/>
  <c r="R13" i="15"/>
  <c r="P13" i="15"/>
  <c r="N13" i="15"/>
  <c r="L13" i="15"/>
  <c r="J13" i="15"/>
  <c r="H13" i="15"/>
  <c r="F13" i="15"/>
  <c r="D13" i="15"/>
  <c r="Z12" i="15"/>
  <c r="X12" i="15"/>
  <c r="V12" i="15"/>
  <c r="T12" i="15"/>
  <c r="R12" i="15"/>
  <c r="P12" i="15"/>
  <c r="N12" i="15"/>
  <c r="L12" i="15"/>
  <c r="J12" i="15"/>
  <c r="H12" i="15"/>
  <c r="F12" i="15"/>
  <c r="D12" i="15"/>
  <c r="Z11" i="15"/>
  <c r="X11" i="15"/>
  <c r="V11" i="15"/>
  <c r="T11" i="15"/>
  <c r="R11" i="15"/>
  <c r="P11" i="15"/>
  <c r="N11" i="15"/>
  <c r="L11" i="15"/>
  <c r="J11" i="15"/>
  <c r="H11" i="15"/>
  <c r="F11" i="15"/>
  <c r="D11" i="15"/>
  <c r="Z10" i="15"/>
  <c r="X10" i="15"/>
  <c r="V10" i="15"/>
  <c r="T10" i="15"/>
  <c r="R10" i="15"/>
  <c r="P10" i="15"/>
  <c r="N10" i="15"/>
  <c r="L10" i="15"/>
  <c r="J10" i="15"/>
  <c r="H10" i="15"/>
  <c r="F10" i="15"/>
  <c r="D10" i="15"/>
  <c r="Z9" i="15"/>
  <c r="X9" i="15"/>
  <c r="V9" i="15"/>
  <c r="T9" i="15"/>
  <c r="R9" i="15"/>
  <c r="P9" i="15"/>
  <c r="N9" i="15"/>
  <c r="L9" i="15"/>
  <c r="J9" i="15"/>
  <c r="H9" i="15"/>
  <c r="F9" i="15"/>
  <c r="D9" i="15"/>
  <c r="Z8" i="15"/>
  <c r="X8" i="15"/>
  <c r="V8" i="15"/>
  <c r="T8" i="15"/>
  <c r="R8" i="15"/>
  <c r="P8" i="15"/>
  <c r="N8" i="15"/>
  <c r="L8" i="15"/>
  <c r="J8" i="15"/>
  <c r="H8" i="15"/>
  <c r="F8" i="15"/>
  <c r="D8" i="15"/>
  <c r="Z7" i="15"/>
  <c r="X7" i="15"/>
  <c r="V7" i="15"/>
  <c r="T7" i="15"/>
  <c r="R7" i="15"/>
  <c r="P7" i="15"/>
  <c r="N7" i="15"/>
  <c r="L7" i="15"/>
  <c r="J7" i="15"/>
  <c r="H7" i="15"/>
  <c r="F7" i="15"/>
  <c r="D7" i="15"/>
  <c r="Z6" i="15"/>
  <c r="X6" i="15"/>
  <c r="V6" i="15"/>
  <c r="T6" i="15"/>
  <c r="R6" i="15"/>
  <c r="P6" i="15"/>
  <c r="N6" i="15"/>
  <c r="L6" i="15"/>
  <c r="J6" i="15"/>
  <c r="H6" i="15"/>
  <c r="F6" i="15"/>
  <c r="D6" i="15"/>
  <c r="Z5" i="15"/>
  <c r="X5" i="15"/>
  <c r="V5" i="15"/>
  <c r="T5" i="15"/>
  <c r="R5" i="15"/>
  <c r="P5" i="15"/>
  <c r="N5" i="15"/>
  <c r="L5" i="15"/>
  <c r="J5" i="15"/>
  <c r="H5" i="15"/>
  <c r="F5" i="15"/>
  <c r="D5" i="15"/>
  <c r="Z4" i="15"/>
  <c r="X4" i="15"/>
  <c r="V4" i="15"/>
  <c r="T4" i="15"/>
  <c r="R4" i="15"/>
  <c r="P4" i="15"/>
  <c r="N4" i="15"/>
  <c r="L4" i="15"/>
  <c r="J4" i="15"/>
  <c r="H4" i="15"/>
  <c r="F4" i="15"/>
  <c r="D4" i="15"/>
  <c r="E41" i="1" l="1"/>
  <c r="G41" i="1"/>
  <c r="H41" i="1"/>
  <c r="J41" i="1"/>
  <c r="E42" i="1"/>
  <c r="G42" i="1"/>
  <c r="H42" i="1"/>
  <c r="J42" i="1"/>
  <c r="E43" i="1"/>
  <c r="G43" i="1"/>
  <c r="H43" i="1"/>
  <c r="E44" i="1"/>
  <c r="G44" i="1"/>
  <c r="H44" i="1"/>
  <c r="J44" i="1"/>
  <c r="D45" i="1"/>
  <c r="E45" i="1"/>
  <c r="G45" i="1"/>
  <c r="H45" i="1"/>
  <c r="E46" i="1"/>
  <c r="G46" i="1"/>
  <c r="H46" i="1"/>
  <c r="E47" i="1"/>
  <c r="G47" i="1"/>
  <c r="H47" i="1"/>
  <c r="J47" i="1"/>
  <c r="D48" i="1"/>
  <c r="E48" i="1"/>
  <c r="G48" i="1"/>
  <c r="H48" i="1"/>
  <c r="E49" i="1"/>
  <c r="G49" i="1"/>
  <c r="H49" i="1"/>
  <c r="J49" i="1"/>
  <c r="E50" i="1"/>
  <c r="G50" i="1"/>
  <c r="H50" i="1"/>
  <c r="J50" i="1"/>
  <c r="E51" i="1"/>
  <c r="G51" i="1"/>
  <c r="H51" i="1"/>
  <c r="E52" i="1"/>
  <c r="G52" i="1"/>
  <c r="H52" i="1"/>
  <c r="J52" i="1"/>
  <c r="D53" i="1"/>
  <c r="E53" i="1"/>
  <c r="G53" i="1"/>
  <c r="H53" i="1"/>
  <c r="E54" i="1"/>
  <c r="G54" i="1"/>
  <c r="H54" i="1"/>
  <c r="E55" i="1"/>
  <c r="G55" i="1"/>
  <c r="H55" i="1"/>
  <c r="J55" i="1"/>
  <c r="D56" i="1"/>
  <c r="E56" i="1"/>
  <c r="G56" i="1"/>
  <c r="H56" i="1"/>
  <c r="D46" i="1" l="1"/>
  <c r="J53" i="1"/>
  <c r="D49" i="1"/>
  <c r="J45" i="1"/>
  <c r="D41" i="1"/>
  <c r="D51" i="1"/>
  <c r="J56" i="1"/>
  <c r="D44" i="1"/>
  <c r="D43" i="1"/>
  <c r="D54" i="1"/>
  <c r="D52" i="1"/>
  <c r="J48" i="1"/>
  <c r="D55" i="1"/>
  <c r="J51" i="1"/>
  <c r="D47" i="1"/>
  <c r="J43" i="1"/>
  <c r="J54" i="1"/>
  <c r="D50" i="1"/>
  <c r="J46" i="1"/>
  <c r="D42" i="1"/>
  <c r="I129" i="10" l="1"/>
  <c r="J129" i="10" s="1"/>
  <c r="F129" i="10"/>
  <c r="C129" i="10"/>
  <c r="D127" i="10" s="1"/>
  <c r="H127" i="10"/>
  <c r="E127" i="10"/>
  <c r="H126" i="10"/>
  <c r="E126" i="10"/>
  <c r="I125" i="10"/>
  <c r="F125" i="10"/>
  <c r="G125" i="10" s="1"/>
  <c r="C125" i="10"/>
  <c r="D123" i="10" s="1"/>
  <c r="H124" i="10"/>
  <c r="E124" i="10"/>
  <c r="H123" i="10"/>
  <c r="E123" i="10"/>
  <c r="H122" i="10"/>
  <c r="E122" i="10"/>
  <c r="I121" i="10"/>
  <c r="J121" i="10" s="1"/>
  <c r="F121" i="10"/>
  <c r="G121" i="10" s="1"/>
  <c r="C121" i="10"/>
  <c r="D120" i="10" s="1"/>
  <c r="H120" i="10"/>
  <c r="E120" i="10"/>
  <c r="H119" i="10"/>
  <c r="E119" i="10"/>
  <c r="H118" i="10"/>
  <c r="E118" i="10"/>
  <c r="I117" i="10"/>
  <c r="F117" i="10"/>
  <c r="G117" i="10" s="1"/>
  <c r="C117" i="10"/>
  <c r="H116" i="10"/>
  <c r="E116" i="10"/>
  <c r="H115" i="10"/>
  <c r="E115" i="10"/>
  <c r="H114" i="10"/>
  <c r="E114" i="10"/>
  <c r="I113" i="10"/>
  <c r="J110" i="10" s="1"/>
  <c r="F113" i="10"/>
  <c r="C113" i="10"/>
  <c r="D113" i="10" s="1"/>
  <c r="H112" i="10"/>
  <c r="E112" i="10"/>
  <c r="H111" i="10"/>
  <c r="E111" i="10"/>
  <c r="H110" i="10"/>
  <c r="E110" i="10"/>
  <c r="I109" i="10"/>
  <c r="J109" i="10" s="1"/>
  <c r="F109" i="10"/>
  <c r="G107" i="10" s="1"/>
  <c r="C109" i="10"/>
  <c r="H108" i="10"/>
  <c r="E108" i="10"/>
  <c r="H107" i="10"/>
  <c r="E107" i="10"/>
  <c r="H106" i="10"/>
  <c r="E106" i="10"/>
  <c r="C103" i="10"/>
  <c r="D103" i="10" s="1"/>
  <c r="I102" i="10"/>
  <c r="H102" i="10" s="1"/>
  <c r="E102" i="10"/>
  <c r="I101" i="10"/>
  <c r="F101" i="10"/>
  <c r="H100" i="10"/>
  <c r="E100" i="10"/>
  <c r="H99" i="10"/>
  <c r="E99" i="10"/>
  <c r="H98" i="10"/>
  <c r="E98" i="10"/>
  <c r="H97" i="10"/>
  <c r="E97" i="10"/>
  <c r="C96" i="10"/>
  <c r="D92" i="10" s="1"/>
  <c r="I95" i="10"/>
  <c r="F95" i="10"/>
  <c r="I94" i="10"/>
  <c r="F94" i="10"/>
  <c r="E94" i="10" s="1"/>
  <c r="H93" i="10"/>
  <c r="E93" i="10"/>
  <c r="H92" i="10"/>
  <c r="E92" i="10"/>
  <c r="H91" i="10"/>
  <c r="E91" i="10"/>
  <c r="H90" i="10"/>
  <c r="E90" i="10"/>
  <c r="C89" i="10"/>
  <c r="D83" i="10" s="1"/>
  <c r="I88" i="10"/>
  <c r="F88" i="10"/>
  <c r="I87" i="10"/>
  <c r="F87" i="10"/>
  <c r="H86" i="10"/>
  <c r="E86" i="10"/>
  <c r="H85" i="10"/>
  <c r="E85" i="10"/>
  <c r="H84" i="10"/>
  <c r="E84" i="10"/>
  <c r="H83" i="10"/>
  <c r="E83" i="10"/>
  <c r="C82" i="10"/>
  <c r="D78" i="10" s="1"/>
  <c r="I81" i="10"/>
  <c r="F81" i="10"/>
  <c r="E81" i="10" s="1"/>
  <c r="I80" i="10"/>
  <c r="F80" i="10"/>
  <c r="E80" i="10" s="1"/>
  <c r="H79" i="10"/>
  <c r="E79" i="10"/>
  <c r="H78" i="10"/>
  <c r="E78" i="10"/>
  <c r="H77" i="10"/>
  <c r="E77" i="10"/>
  <c r="H76" i="10"/>
  <c r="E76" i="10"/>
  <c r="C75" i="10"/>
  <c r="D74" i="10" s="1"/>
  <c r="I74" i="10"/>
  <c r="F74" i="10"/>
  <c r="I73" i="10"/>
  <c r="F73" i="10"/>
  <c r="H72" i="10"/>
  <c r="E72" i="10"/>
  <c r="H71" i="10"/>
  <c r="E71" i="10"/>
  <c r="H70" i="10"/>
  <c r="E70" i="10"/>
  <c r="H69" i="10"/>
  <c r="E69" i="10"/>
  <c r="C68" i="10"/>
  <c r="D62" i="10" s="1"/>
  <c r="I67" i="10"/>
  <c r="F67" i="10"/>
  <c r="I66" i="10"/>
  <c r="F66" i="10"/>
  <c r="H65" i="10"/>
  <c r="E65" i="10"/>
  <c r="H64" i="10"/>
  <c r="E64" i="10"/>
  <c r="H63" i="10"/>
  <c r="E63" i="10"/>
  <c r="H62" i="10"/>
  <c r="E62" i="10"/>
  <c r="I59" i="10"/>
  <c r="J57" i="10" s="1"/>
  <c r="F59" i="10"/>
  <c r="G59" i="10" s="1"/>
  <c r="C59" i="10"/>
  <c r="H57" i="10"/>
  <c r="E57" i="10"/>
  <c r="H56" i="10"/>
  <c r="E56" i="10"/>
  <c r="H55" i="10"/>
  <c r="E55" i="10"/>
  <c r="H54" i="10"/>
  <c r="E54" i="10"/>
  <c r="H53" i="10"/>
  <c r="E53" i="10"/>
  <c r="E52" i="10"/>
  <c r="I51" i="10"/>
  <c r="J46" i="10" s="1"/>
  <c r="F51" i="10"/>
  <c r="G51" i="10" s="1"/>
  <c r="C51" i="10"/>
  <c r="E50" i="10"/>
  <c r="H49" i="10"/>
  <c r="E49" i="10"/>
  <c r="H48" i="10"/>
  <c r="E48" i="10"/>
  <c r="H47" i="10"/>
  <c r="E47" i="10"/>
  <c r="H46" i="10"/>
  <c r="E46" i="10"/>
  <c r="H45" i="10"/>
  <c r="E45" i="10"/>
  <c r="H44" i="10"/>
  <c r="E44" i="10"/>
  <c r="I43" i="10"/>
  <c r="J36" i="10" s="1"/>
  <c r="F43" i="10"/>
  <c r="G42" i="10" s="1"/>
  <c r="C43" i="10"/>
  <c r="D39" i="10" s="1"/>
  <c r="H41" i="10"/>
  <c r="E41" i="10"/>
  <c r="H40" i="10"/>
  <c r="E40" i="10"/>
  <c r="H39" i="10"/>
  <c r="E39" i="10"/>
  <c r="H38" i="10"/>
  <c r="E38" i="10"/>
  <c r="H37" i="10"/>
  <c r="E37" i="10"/>
  <c r="H36" i="10"/>
  <c r="E36" i="10"/>
  <c r="I35" i="10"/>
  <c r="J35" i="10" s="1"/>
  <c r="F35" i="10"/>
  <c r="G33" i="10" s="1"/>
  <c r="C35" i="10"/>
  <c r="D29" i="10" s="1"/>
  <c r="H34" i="10"/>
  <c r="E34" i="10"/>
  <c r="H33" i="10"/>
  <c r="E33" i="10"/>
  <c r="H32" i="10"/>
  <c r="E32" i="10"/>
  <c r="H31" i="10"/>
  <c r="E31" i="10"/>
  <c r="H30" i="10"/>
  <c r="E30" i="10"/>
  <c r="H29" i="10"/>
  <c r="E29" i="10"/>
  <c r="H28" i="10"/>
  <c r="E28" i="10"/>
  <c r="I27" i="10"/>
  <c r="J22" i="10" s="1"/>
  <c r="F27" i="10"/>
  <c r="C27" i="10"/>
  <c r="D25" i="10" s="1"/>
  <c r="H26" i="10"/>
  <c r="E26" i="10"/>
  <c r="H25" i="10"/>
  <c r="E25" i="10"/>
  <c r="H24" i="10"/>
  <c r="E24" i="10"/>
  <c r="H23" i="10"/>
  <c r="E23" i="10"/>
  <c r="H22" i="10"/>
  <c r="E22" i="10"/>
  <c r="H21" i="10"/>
  <c r="E21" i="10"/>
  <c r="H20" i="10"/>
  <c r="E20" i="10"/>
  <c r="I19" i="10"/>
  <c r="F19" i="10"/>
  <c r="G17" i="10" s="1"/>
  <c r="C19" i="10"/>
  <c r="D16" i="10" s="1"/>
  <c r="H18" i="10"/>
  <c r="E18" i="10"/>
  <c r="H17" i="10"/>
  <c r="E17" i="10"/>
  <c r="H16" i="10"/>
  <c r="E16" i="10"/>
  <c r="H15" i="10"/>
  <c r="E15" i="10"/>
  <c r="H14" i="10"/>
  <c r="E14" i="10"/>
  <c r="H13" i="10"/>
  <c r="E13" i="10"/>
  <c r="H12" i="10"/>
  <c r="E12" i="10"/>
  <c r="I8" i="10"/>
  <c r="J7" i="10" s="1"/>
  <c r="F8" i="10"/>
  <c r="G4" i="10" s="1"/>
  <c r="C8" i="10"/>
  <c r="H7" i="10"/>
  <c r="E7" i="10"/>
  <c r="H6" i="10"/>
  <c r="E6" i="10"/>
  <c r="H5" i="10"/>
  <c r="E5" i="10"/>
  <c r="H4" i="10"/>
  <c r="E4" i="10"/>
  <c r="J32" i="10" l="1"/>
  <c r="J29" i="10"/>
  <c r="H66" i="10"/>
  <c r="D63" i="10"/>
  <c r="D118" i="10"/>
  <c r="J23" i="10"/>
  <c r="J21" i="10"/>
  <c r="J31" i="10"/>
  <c r="J38" i="10"/>
  <c r="D18" i="10"/>
  <c r="J118" i="10"/>
  <c r="E8" i="10"/>
  <c r="G5" i="10"/>
  <c r="H87" i="10"/>
  <c r="J120" i="10"/>
  <c r="G118" i="10"/>
  <c r="G43" i="10"/>
  <c r="J45" i="10"/>
  <c r="D72" i="10"/>
  <c r="E117" i="10"/>
  <c r="D100" i="10"/>
  <c r="G37" i="10"/>
  <c r="G52" i="10"/>
  <c r="D69" i="10"/>
  <c r="D111" i="10"/>
  <c r="E113" i="10"/>
  <c r="G114" i="10"/>
  <c r="G119" i="10"/>
  <c r="G45" i="10"/>
  <c r="D38" i="10"/>
  <c r="J40" i="10"/>
  <c r="G50" i="10"/>
  <c r="J44" i="10"/>
  <c r="G47" i="10"/>
  <c r="J50" i="10"/>
  <c r="J58" i="10"/>
  <c r="E109" i="10"/>
  <c r="G122" i="10"/>
  <c r="G6" i="10"/>
  <c r="D36" i="10"/>
  <c r="H74" i="10"/>
  <c r="G120" i="10"/>
  <c r="J4" i="10"/>
  <c r="H27" i="10"/>
  <c r="G39" i="10"/>
  <c r="G41" i="10"/>
  <c r="J43" i="10"/>
  <c r="G48" i="10"/>
  <c r="E51" i="10"/>
  <c r="D90" i="10"/>
  <c r="D97" i="10"/>
  <c r="G109" i="10"/>
  <c r="J113" i="10"/>
  <c r="J8" i="10"/>
  <c r="G7" i="10"/>
  <c r="J37" i="10"/>
  <c r="G112" i="10"/>
  <c r="H125" i="10"/>
  <c r="D129" i="10"/>
  <c r="J6" i="10"/>
  <c r="D19" i="10"/>
  <c r="J24" i="10"/>
  <c r="J30" i="10"/>
  <c r="J39" i="10"/>
  <c r="J41" i="10"/>
  <c r="G44" i="10"/>
  <c r="G46" i="10"/>
  <c r="H51" i="10"/>
  <c r="D75" i="10"/>
  <c r="D101" i="10"/>
  <c r="J107" i="10"/>
  <c r="D121" i="10"/>
  <c r="G123" i="10"/>
  <c r="D126" i="10"/>
  <c r="D17" i="10"/>
  <c r="J33" i="10"/>
  <c r="G36" i="10"/>
  <c r="J42" i="10"/>
  <c r="G49" i="10"/>
  <c r="D91" i="10"/>
  <c r="F96" i="10"/>
  <c r="G94" i="10" s="1"/>
  <c r="D108" i="10"/>
  <c r="G110" i="10"/>
  <c r="J112" i="10"/>
  <c r="J28" i="10"/>
  <c r="G38" i="10"/>
  <c r="G40" i="10"/>
  <c r="J51" i="10"/>
  <c r="F68" i="10"/>
  <c r="G67" i="10" s="1"/>
  <c r="D70" i="10"/>
  <c r="D73" i="10"/>
  <c r="I89" i="10"/>
  <c r="J87" i="10" s="1"/>
  <c r="D115" i="10"/>
  <c r="H8" i="10"/>
  <c r="G124" i="10"/>
  <c r="G23" i="10"/>
  <c r="J53" i="10"/>
  <c r="J55" i="10"/>
  <c r="G58" i="10"/>
  <c r="H81" i="10"/>
  <c r="D106" i="10"/>
  <c r="G26" i="10"/>
  <c r="D40" i="10"/>
  <c r="J47" i="10"/>
  <c r="G54" i="10"/>
  <c r="G56" i="10"/>
  <c r="E66" i="10"/>
  <c r="D71" i="10"/>
  <c r="D102" i="10"/>
  <c r="G106" i="10"/>
  <c r="J111" i="10"/>
  <c r="I68" i="10"/>
  <c r="J64" i="10" s="1"/>
  <c r="G108" i="10"/>
  <c r="D112" i="10"/>
  <c r="H113" i="10"/>
  <c r="J119" i="10"/>
  <c r="J127" i="10"/>
  <c r="G24" i="10"/>
  <c r="D37" i="10"/>
  <c r="J52" i="10"/>
  <c r="J54" i="10"/>
  <c r="J56" i="10"/>
  <c r="H59" i="10"/>
  <c r="D64" i="10"/>
  <c r="E74" i="10"/>
  <c r="H80" i="10"/>
  <c r="E87" i="10"/>
  <c r="D107" i="10"/>
  <c r="D116" i="10"/>
  <c r="H121" i="10"/>
  <c r="I82" i="10"/>
  <c r="J79" i="10" s="1"/>
  <c r="J5" i="10"/>
  <c r="D43" i="10"/>
  <c r="J48" i="10"/>
  <c r="G53" i="10"/>
  <c r="G55" i="10"/>
  <c r="G57" i="10"/>
  <c r="J59" i="10"/>
  <c r="D109" i="10"/>
  <c r="D41" i="10"/>
  <c r="E43" i="10"/>
  <c r="I96" i="10"/>
  <c r="J19" i="10"/>
  <c r="J18" i="10"/>
  <c r="J16" i="10"/>
  <c r="J17" i="10"/>
  <c r="D55" i="10"/>
  <c r="D53" i="10"/>
  <c r="D56" i="10"/>
  <c r="D59" i="10"/>
  <c r="D54" i="10"/>
  <c r="D44" i="10"/>
  <c r="D50" i="10"/>
  <c r="D45" i="10"/>
  <c r="D51" i="10"/>
  <c r="D35" i="10"/>
  <c r="D32" i="10"/>
  <c r="D30" i="10"/>
  <c r="D33" i="10"/>
  <c r="D31" i="10"/>
  <c r="D49" i="10"/>
  <c r="J13" i="10"/>
  <c r="J15" i="10"/>
  <c r="D20" i="10"/>
  <c r="E35" i="10"/>
  <c r="D57" i="10"/>
  <c r="E59" i="10"/>
  <c r="D6" i="10"/>
  <c r="D4" i="10"/>
  <c r="D7" i="10"/>
  <c r="D8" i="10"/>
  <c r="D5" i="10"/>
  <c r="G12" i="10"/>
  <c r="H19" i="10"/>
  <c r="G18" i="10"/>
  <c r="G19" i="10"/>
  <c r="G13" i="10"/>
  <c r="G15" i="10"/>
  <c r="D48" i="10"/>
  <c r="G30" i="10"/>
  <c r="G28" i="10"/>
  <c r="G31" i="10"/>
  <c r="G35" i="10"/>
  <c r="G29" i="10"/>
  <c r="G16" i="10"/>
  <c r="G25" i="10"/>
  <c r="D34" i="10"/>
  <c r="D76" i="10"/>
  <c r="D79" i="10"/>
  <c r="D77" i="10"/>
  <c r="D82" i="10"/>
  <c r="D81" i="10"/>
  <c r="D80" i="10"/>
  <c r="H94" i="10"/>
  <c r="G14" i="10"/>
  <c r="G27" i="10"/>
  <c r="G21" i="10"/>
  <c r="G22" i="10"/>
  <c r="G20" i="10"/>
  <c r="H35" i="10"/>
  <c r="J14" i="10"/>
  <c r="D14" i="10"/>
  <c r="D12" i="10"/>
  <c r="D15" i="10"/>
  <c r="E19" i="10"/>
  <c r="D13" i="10"/>
  <c r="J25" i="10"/>
  <c r="J20" i="10"/>
  <c r="J27" i="10"/>
  <c r="J26" i="10"/>
  <c r="G32" i="10"/>
  <c r="D52" i="10"/>
  <c r="D58" i="10"/>
  <c r="H88" i="10"/>
  <c r="D23" i="10"/>
  <c r="E27" i="10"/>
  <c r="D21" i="10"/>
  <c r="D27" i="10"/>
  <c r="D24" i="10"/>
  <c r="D22" i="10"/>
  <c r="D46" i="10"/>
  <c r="J12" i="10"/>
  <c r="D26" i="10"/>
  <c r="D28" i="10"/>
  <c r="G34" i="10"/>
  <c r="D47" i="10"/>
  <c r="D84" i="10"/>
  <c r="D87" i="10"/>
  <c r="D89" i="10"/>
  <c r="D88" i="10"/>
  <c r="D86" i="10"/>
  <c r="D85" i="10"/>
  <c r="H101" i="10"/>
  <c r="E101" i="10"/>
  <c r="F103" i="10"/>
  <c r="G101" i="10" s="1"/>
  <c r="J123" i="10"/>
  <c r="J125" i="10"/>
  <c r="J124" i="10"/>
  <c r="D128" i="10"/>
  <c r="E129" i="10"/>
  <c r="D42" i="10"/>
  <c r="H43" i="10"/>
  <c r="J49" i="10"/>
  <c r="E95" i="10"/>
  <c r="H95" i="10"/>
  <c r="G128" i="10"/>
  <c r="H129" i="10"/>
  <c r="G126" i="10"/>
  <c r="G129" i="10"/>
  <c r="G127" i="10"/>
  <c r="G8" i="10"/>
  <c r="J34" i="10"/>
  <c r="E67" i="10"/>
  <c r="H67" i="10"/>
  <c r="H73" i="10"/>
  <c r="F75" i="10"/>
  <c r="E73" i="10"/>
  <c r="G115" i="10"/>
  <c r="H117" i="10"/>
  <c r="G116" i="10"/>
  <c r="G111" i="10"/>
  <c r="G113" i="10"/>
  <c r="J115" i="10"/>
  <c r="J117" i="10"/>
  <c r="J116" i="10"/>
  <c r="J114" i="10"/>
  <c r="J122" i="10"/>
  <c r="D124" i="10"/>
  <c r="E125" i="10"/>
  <c r="D125" i="10"/>
  <c r="D122" i="10"/>
  <c r="D65" i="10"/>
  <c r="D93" i="10"/>
  <c r="D98" i="10"/>
  <c r="D119" i="10"/>
  <c r="F82" i="10"/>
  <c r="E82" i="10" s="1"/>
  <c r="I103" i="10"/>
  <c r="J101" i="10" s="1"/>
  <c r="J106" i="10"/>
  <c r="H109" i="10"/>
  <c r="I75" i="10"/>
  <c r="J74" i="10" s="1"/>
  <c r="E88" i="10"/>
  <c r="D67" i="10"/>
  <c r="D68" i="10"/>
  <c r="F89" i="10"/>
  <c r="G88" i="10" s="1"/>
  <c r="D95" i="10"/>
  <c r="D96" i="10"/>
  <c r="J108" i="10"/>
  <c r="D114" i="10"/>
  <c r="D117" i="10"/>
  <c r="E121" i="10"/>
  <c r="D66" i="10"/>
  <c r="D94" i="10"/>
  <c r="D99" i="10"/>
  <c r="D110" i="10"/>
  <c r="J126" i="10"/>
  <c r="J128" i="10"/>
  <c r="J84" i="10" l="1"/>
  <c r="G95" i="10"/>
  <c r="G68" i="10"/>
  <c r="J68" i="10"/>
  <c r="G63" i="10"/>
  <c r="G96" i="10"/>
  <c r="G64" i="10"/>
  <c r="J77" i="10"/>
  <c r="J76" i="10"/>
  <c r="J66" i="10"/>
  <c r="J63" i="10"/>
  <c r="H68" i="10"/>
  <c r="E96" i="10"/>
  <c r="G91" i="10"/>
  <c r="J81" i="10"/>
  <c r="G93" i="10"/>
  <c r="G92" i="10"/>
  <c r="J82" i="10"/>
  <c r="J78" i="10"/>
  <c r="G90" i="10"/>
  <c r="H96" i="10"/>
  <c r="G65" i="10"/>
  <c r="J89" i="10"/>
  <c r="G66" i="10"/>
  <c r="G62" i="10"/>
  <c r="J86" i="10"/>
  <c r="J83" i="10"/>
  <c r="J88" i="10"/>
  <c r="E68" i="10"/>
  <c r="J85" i="10"/>
  <c r="J67" i="10"/>
  <c r="J65" i="10"/>
  <c r="J95" i="10"/>
  <c r="J62" i="10"/>
  <c r="J94" i="10"/>
  <c r="J80" i="10"/>
  <c r="G81" i="10"/>
  <c r="J73" i="10"/>
  <c r="E89" i="10"/>
  <c r="J75" i="10"/>
  <c r="J70" i="10"/>
  <c r="J71" i="10"/>
  <c r="J69" i="10"/>
  <c r="J72" i="10"/>
  <c r="J102" i="10"/>
  <c r="G89" i="10"/>
  <c r="G85" i="10"/>
  <c r="G86" i="10"/>
  <c r="G83" i="10"/>
  <c r="H89" i="10"/>
  <c r="G87" i="10"/>
  <c r="G84" i="10"/>
  <c r="G69" i="10"/>
  <c r="G72" i="10"/>
  <c r="H75" i="10"/>
  <c r="G70" i="10"/>
  <c r="E75" i="10"/>
  <c r="G71" i="10"/>
  <c r="G74" i="10"/>
  <c r="G75" i="10"/>
  <c r="J98" i="10"/>
  <c r="J103" i="10"/>
  <c r="J99" i="10"/>
  <c r="J100" i="10"/>
  <c r="J97" i="10"/>
  <c r="G73" i="10"/>
  <c r="J90" i="10"/>
  <c r="J93" i="10"/>
  <c r="J96" i="10"/>
  <c r="J91" i="10"/>
  <c r="J92" i="10"/>
  <c r="H82" i="10"/>
  <c r="G80" i="10"/>
  <c r="G77" i="10"/>
  <c r="G82" i="10"/>
  <c r="G79" i="10"/>
  <c r="G78" i="10"/>
  <c r="G76" i="10"/>
  <c r="G97" i="10"/>
  <c r="G100" i="10"/>
  <c r="G98" i="10"/>
  <c r="G103" i="10"/>
  <c r="G102" i="10"/>
  <c r="G99" i="10"/>
  <c r="H103" i="10"/>
  <c r="E103" i="10"/>
  <c r="C38" i="1" l="1"/>
  <c r="C33" i="1"/>
  <c r="C28" i="1"/>
  <c r="C23" i="1"/>
  <c r="C18" i="1"/>
  <c r="C13" i="1"/>
  <c r="D38" i="1" l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F38" i="1" l="1"/>
  <c r="E38" i="1" s="1"/>
  <c r="F33" i="1"/>
  <c r="G29" i="1" s="1"/>
  <c r="F28" i="1"/>
  <c r="E28" i="1" s="1"/>
  <c r="F23" i="1"/>
  <c r="G23" i="1" s="1"/>
  <c r="F18" i="1"/>
  <c r="G18" i="1" s="1"/>
  <c r="F13" i="1"/>
  <c r="G11" i="1" s="1"/>
  <c r="E37" i="1"/>
  <c r="E36" i="1"/>
  <c r="E35" i="1"/>
  <c r="E34" i="1"/>
  <c r="E32" i="1"/>
  <c r="E31" i="1"/>
  <c r="E30" i="1"/>
  <c r="E29" i="1"/>
  <c r="E27" i="1"/>
  <c r="E26" i="1"/>
  <c r="E25" i="1"/>
  <c r="E24" i="1"/>
  <c r="E22" i="1"/>
  <c r="E21" i="1"/>
  <c r="E20" i="1"/>
  <c r="E19" i="1"/>
  <c r="E17" i="1"/>
  <c r="E16" i="1"/>
  <c r="E15" i="1"/>
  <c r="E14" i="1"/>
  <c r="E12" i="1"/>
  <c r="E11" i="1"/>
  <c r="E10" i="1"/>
  <c r="E9" i="1"/>
  <c r="G38" i="1"/>
  <c r="G19" i="1"/>
  <c r="G27" i="1" l="1"/>
  <c r="G20" i="1"/>
  <c r="E23" i="1"/>
  <c r="G21" i="1"/>
  <c r="G22" i="1"/>
  <c r="G16" i="1"/>
  <c r="E18" i="1"/>
  <c r="G34" i="1"/>
  <c r="G35" i="1"/>
  <c r="G36" i="1"/>
  <c r="G37" i="1"/>
  <c r="G24" i="1"/>
  <c r="G25" i="1"/>
  <c r="G26" i="1"/>
  <c r="G14" i="1"/>
  <c r="G17" i="1"/>
  <c r="G13" i="1"/>
  <c r="G33" i="1"/>
  <c r="E33" i="1"/>
  <c r="G28" i="1"/>
  <c r="E13" i="1"/>
  <c r="G9" i="1"/>
  <c r="G10" i="1"/>
  <c r="G12" i="1"/>
  <c r="G30" i="1"/>
  <c r="G15" i="1"/>
  <c r="G31" i="1"/>
  <c r="G32" i="1"/>
  <c r="I38" i="1" l="1"/>
  <c r="I33" i="1"/>
  <c r="I28" i="1"/>
  <c r="I23" i="1"/>
  <c r="I18" i="1"/>
  <c r="I13" i="1"/>
  <c r="J38" i="1" l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H30" i="1"/>
  <c r="H38" i="1" l="1"/>
  <c r="H37" i="1"/>
  <c r="H36" i="1"/>
  <c r="H35" i="1"/>
  <c r="H34" i="1"/>
  <c r="H33" i="1"/>
  <c r="H32" i="1"/>
  <c r="H31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tc={614C608A-7183-455E-8F6D-F5C8F86AFB07}</author>
  </authors>
  <commentList>
    <comment ref="A40" authorId="0" shapeId="0" xr:uid="{614C608A-7183-455E-8F6D-F5C8F86AFB07}">
      <text>
        <t>[Threaded comment]
Your version of Excel allows you to read this threaded comment; however, any edits to it will get removed if the file is opened in a newer version of Excel. Learn more: https://go.microsoft.com/fwlink/?linkid=870924
Comment:
    DOES NOT have the program level breakdown in the original table shell, this table include both Graduates and Undergraduates</t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tc={B1F56133-0C3C-4F00-9BDB-5F7F37F51F37}</author>
    <author>tc={C5E0E178-8734-4FEB-80EA-660AC1D2EC46}</author>
    <author>tc={235251CA-79A5-4571-8CBB-64BCD9D8B061}</author>
  </authors>
  <commentList>
    <comment ref="C1" authorId="0" shapeId="0" xr:uid="{B1F56133-0C3C-4F00-9BDB-5F7F37F51F37}">
      <text>
        <t>[Threaded comment]
Your version of Excel allows you to read this threaded comment; however, any edits to it will get removed if the file is opened in a newer version of Excel. Learn more: https://go.microsoft.com/fwlink/?linkid=870924
Comment:
    Just say: Spring 2020 and remove "through June" and in a footnote, we explain that the data capture the end of term enrollments as of the cut-off date for the publication (June 4, 2020).
Also, we may split the enrollment column into the first of term vs. the end of term enrollment Ns.</t>
      </text>
    </comment>
    <comment ref="A3" authorId="1" shapeId="0" xr:uid="{C5E0E178-8734-4FEB-80EA-660AC1D2EC46}">
      <text>
        <t>[Threaded comment]
Your version of Excel allows you to read this threaded comment; however, any edits to it will get removed if the file is opened in a newer version of Excel. Learn more: https://go.microsoft.com/fwlink/?linkid=870924
Comment:
    Align the cateogories with the four enrollment status categories.</t>
      </text>
    </comment>
    <comment ref="A36" authorId="2" shapeId="0" xr:uid="{235251CA-79A5-4571-8CBB-64BCD9D8B061}">
      <text>
        <t>[Threaded comment]
Your version of Excel allows you to read this threaded comment; however, any edits to it will get removed if the file is opened in a newer version of Excel. Learn more: https://go.microsoft.com/fwlink/?linkid=870924
Comment:
    do not publish 2yr institutions in Graduatelevel enrollments.</t>
      </text>
    </comment>
  </commentList>
</comments>
</file>

<file path=xl/sharedStrings.xml><?xml version="1.0" encoding="utf-8"?>
<sst xmlns="http://schemas.openxmlformats.org/spreadsheetml/2006/main" count="1304" uniqueCount="198">
  <si>
    <t>Enrollment</t>
  </si>
  <si>
    <t>Percent Change from Prior year</t>
  </si>
  <si>
    <t>As a  share</t>
  </si>
  <si>
    <t>Graduate/Professional</t>
  </si>
  <si>
    <t>Undergraduate</t>
  </si>
  <si>
    <t>Total</t>
  </si>
  <si>
    <t xml:space="preserve">Institutional Sector </t>
  </si>
  <si>
    <t>Race/Ethnicity</t>
  </si>
  <si>
    <t>White</t>
  </si>
  <si>
    <t>Asian</t>
  </si>
  <si>
    <t>African American</t>
  </si>
  <si>
    <t>Hispanic</t>
  </si>
  <si>
    <t xml:space="preserve">      Total</t>
  </si>
  <si>
    <t>Multi-State Institutions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</si>
  <si>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</si>
  <si>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</si>
  <si>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</si>
  <si>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</si>
  <si>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</si>
  <si>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</si>
  <si>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</si>
  <si>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</si>
  <si>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</si>
  <si>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</si>
  <si>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</si>
  <si>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</si>
  <si>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</si>
  <si>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</si>
  <si>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</si>
  <si>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</si>
  <si>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</si>
  <si>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</si>
  <si>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</si>
  <si>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</si>
  <si>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</si>
  <si>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</si>
  <si>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</si>
  <si>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</si>
  <si>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</si>
  <si>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</si>
  <si>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</si>
  <si>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</si>
  <si>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</si>
  <si>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</si>
  <si>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</si>
  <si>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</si>
  <si>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</si>
  <si>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</si>
  <si>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</si>
  <si>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</si>
  <si>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</si>
  <si>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</si>
  <si>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</si>
  <si>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</si>
  <si>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</si>
  <si>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</si>
  <si>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</si>
  <si>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</si>
  <si>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</si>
  <si>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</si>
  <si>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</si>
  <si>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</si>
  <si>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</si>
  <si>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</si>
  <si>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Institutional Sector</t>
  </si>
  <si>
    <t xml:space="preserve">       17 or Younger</t>
  </si>
  <si>
    <t xml:space="preserve">       18-20</t>
  </si>
  <si>
    <t xml:space="preserve">       21-24</t>
  </si>
  <si>
    <t xml:space="preserve">       25-29</t>
  </si>
  <si>
    <t xml:space="preserve">       30 or Older</t>
  </si>
  <si>
    <t xml:space="preserve">        Unknown/Missing</t>
  </si>
  <si>
    <t xml:space="preserve">POIS </t>
  </si>
  <si>
    <t>Panel of main actor institutions</t>
  </si>
  <si>
    <t xml:space="preserve">Gender </t>
  </si>
  <si>
    <t xml:space="preserve">Men </t>
  </si>
  <si>
    <t>Women</t>
  </si>
  <si>
    <t xml:space="preserve">Carnegie Classification </t>
  </si>
  <si>
    <t>MSIs</t>
  </si>
  <si>
    <t>HBCUs</t>
  </si>
  <si>
    <t>Enrollment Intensity</t>
  </si>
  <si>
    <t>Full-time</t>
  </si>
  <si>
    <t>Age group</t>
  </si>
  <si>
    <t>Other</t>
  </si>
  <si>
    <t>Unknown/Missing</t>
  </si>
  <si>
    <t>Public 4-year</t>
  </si>
  <si>
    <t>Private nonprofit 4-year</t>
  </si>
  <si>
    <t>Private for-profit 4-year</t>
  </si>
  <si>
    <t>Public 2-year</t>
  </si>
  <si>
    <t>Private nonprofit 2-year</t>
  </si>
  <si>
    <t>Private for-profit 2-year</t>
  </si>
  <si>
    <t>POIs</t>
  </si>
  <si>
    <t>Primarily Online Institution</t>
  </si>
  <si>
    <t>Three-quarter-time</t>
  </si>
  <si>
    <t>Half-time</t>
  </si>
  <si>
    <t>Less than half-time</t>
  </si>
  <si>
    <t>*</t>
  </si>
  <si>
    <t xml:space="preserve">Spring 2020 </t>
  </si>
  <si>
    <t>Spring 2019</t>
  </si>
  <si>
    <t>Spring 2018</t>
  </si>
  <si>
    <t xml:space="preserve">       20 or Younger</t>
  </si>
  <si>
    <t xml:space="preserve">       30-39</t>
  </si>
  <si>
    <t xml:space="preserve">      40-49</t>
  </si>
  <si>
    <t>50 or Older</t>
  </si>
  <si>
    <t xml:space="preserve">       40-49</t>
  </si>
  <si>
    <t xml:space="preserve">       50 or Older</t>
  </si>
  <si>
    <t>HSIs</t>
  </si>
  <si>
    <t>Under 18</t>
  </si>
  <si>
    <t>18 to 24</t>
  </si>
  <si>
    <t>Over 24</t>
  </si>
  <si>
    <t>Doctoral Institutions (15-17)</t>
  </si>
  <si>
    <t>Masters Insitutions  (18-20)</t>
  </si>
  <si>
    <t>Primarily Associate's Bachelor's (14)</t>
  </si>
  <si>
    <t>Special Focus 4-year (24-32)</t>
  </si>
  <si>
    <t>High-Transfer Two-Year Institutions (1-3)</t>
  </si>
  <si>
    <t>Mixed Two-Year (4-6)</t>
  </si>
  <si>
    <t>Special Focus 2-year (10-13)</t>
  </si>
  <si>
    <t>American Indian C&amp;Us (TRIBAL)</t>
  </si>
  <si>
    <t>Rural Institutions (LOCALE 41-43)</t>
  </si>
  <si>
    <t>Urban Institutions (LOCALE 11-13)</t>
  </si>
  <si>
    <t>High-Tech/Vocational Two-Year (7-9)</t>
  </si>
  <si>
    <t>By Race</t>
  </si>
  <si>
    <t>Bachelor's Institutions (21-22)</t>
  </si>
  <si>
    <t>Mixed BA/AA institutions (23)</t>
  </si>
  <si>
    <t>Unweighted Enrollment</t>
  </si>
  <si>
    <t>Primarily Online Institutions</t>
  </si>
  <si>
    <t>Effective Month</t>
  </si>
  <si>
    <t xml:space="preserve">Jan 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</si>
  <si>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</si>
  <si>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</si>
  <si>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</si>
  <si>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</si>
  <si>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</si>
  <si>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</si>
  <si>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</si>
  <si>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</si>
  <si>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</si>
  <si>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</si>
  <si>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</si>
  <si>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Increased Enrollment Count</t>
  </si>
  <si>
    <t>Spring 2020</t>
  </si>
  <si>
    <t>Reduced Enrollment Count</t>
  </si>
  <si>
    <t>Withdrawns  Count</t>
  </si>
  <si>
    <t>Leave of Absence Count</t>
  </si>
  <si>
    <t>Leave of Absence As a share</t>
  </si>
  <si>
    <t>Withdrawns  As a share</t>
  </si>
  <si>
    <t>Reduced Enrollment As a share</t>
  </si>
  <si>
    <t>Increased Enrollment As a share</t>
  </si>
  <si>
    <t>Overall</t>
  </si>
  <si>
    <t xml:space="preserve">By Sector </t>
  </si>
  <si>
    <t>Note: (Graduate numbers from 2yr sectors are too small, suggest to delete these numbers)</t>
  </si>
  <si>
    <t>Graduate</t>
  </si>
  <si>
    <t>Multi-State</t>
  </si>
  <si>
    <t>New Mexico</t>
  </si>
  <si>
    <t>F</t>
  </si>
  <si>
    <t>TQ</t>
  </si>
  <si>
    <t>LH</t>
  </si>
  <si>
    <t>H</t>
  </si>
  <si>
    <t>Increased intensity</t>
  </si>
  <si>
    <t>Reduced intensity</t>
  </si>
  <si>
    <t>Withdrawal</t>
  </si>
  <si>
    <t>Leave of absence</t>
  </si>
  <si>
    <t>Sum</t>
  </si>
  <si>
    <t>Increased intenstiy</t>
  </si>
  <si>
    <t>Leave of Absence</t>
  </si>
  <si>
    <t>Status as % of enrollment</t>
  </si>
  <si>
    <t>Status unchanged</t>
  </si>
  <si>
    <t>F (Full-time)</t>
  </si>
  <si>
    <t>TQ (Three-quarter-time)</t>
  </si>
  <si>
    <t>H (Half-time)</t>
  </si>
  <si>
    <t>LH (Less than half-time)</t>
  </si>
  <si>
    <t>Undergraduate &amp; Graduate Total by Carnegie Institution Type</t>
  </si>
  <si>
    <t>Undergraduate &amp; Graduate Total by State</t>
  </si>
  <si>
    <t>Undergraduate Students by State</t>
  </si>
  <si>
    <t>Graduate Students by State</t>
  </si>
  <si>
    <t>Undergraduate Students by Institution Sector</t>
  </si>
  <si>
    <t>Graduate Students by Institution Sector</t>
  </si>
  <si>
    <t>Undergraduate &amp; Graduate Total by Institution Sector</t>
  </si>
  <si>
    <t>Hispanic-Serving Institutions</t>
  </si>
  <si>
    <t>Minority-Serving Institutions</t>
  </si>
  <si>
    <t>High-Transfer 2-Yr Institutions (1-3)</t>
  </si>
  <si>
    <t>Mixed 2-Yr (4-6)</t>
  </si>
  <si>
    <t>High-Tech/Vocational 2-Yr (7-9)</t>
  </si>
  <si>
    <t>Tribal Colleges/Univs.</t>
  </si>
  <si>
    <t>Rural (LOCALE 41-43)</t>
  </si>
  <si>
    <t>Urban (LOCALE 11-13)</t>
  </si>
  <si>
    <t>Undergraduate &amp; Graduate Total by Age</t>
  </si>
  <si>
    <t>Undergraduate &amp; Graduate Total by Race/Ethnicity</t>
  </si>
  <si>
    <t>Reduced intenstiy</t>
  </si>
  <si>
    <t>Undergraduate Monthly Intra-Term Changes by Type, in Comparison with Pre-Pandemic Baselines</t>
  </si>
  <si>
    <t>Graduate-Level Monthly Intra-Term Changes by Type, in Comparison with Pre-Pandemic Baselines</t>
  </si>
  <si>
    <t>POIS - Graduate Level</t>
  </si>
  <si>
    <t>Appendix Table 1. Spring 2020 First of Term Status and Intra-Term Changes by Type, in Comparison with Pre-Pandemic Baselines</t>
  </si>
  <si>
    <t>By Institution Sector</t>
  </si>
  <si>
    <t>Appendix Table 2. Undergraduate Intra-Term Changes by Effective Month, in Comparison with Pre-Pandemic Baselines</t>
  </si>
  <si>
    <t>Enrollment Status Keys:</t>
  </si>
  <si>
    <t>Enrollment Status at Start of Term</t>
  </si>
  <si>
    <t>Changed status (ppt change from 2018/2019 avg)</t>
  </si>
  <si>
    <t>Major Racial/Ethnic Groups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</si>
</sst>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00%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sz val="8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4"/>
      <color theme="0"/>
      <name val="Calibri"/>
      <family val="2"/>
      <scheme val="minor"/>
    </font>
    <font>
      <i/>
      <sz val="12"/>
      <color rgb="FF00000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8" tint="-0.49998474074526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9" fontId="3" fillId="0" borderId="0" applyFont="0" applyFill="0" applyBorder="0" applyAlignment="0" applyProtection="0"/>
  </cellStyleXfs>
  <cellXfs count="235">
    <xf numFmtId="0" fontId="0" fillId="0" borderId="0" xfId="0"/>
    <xf numFmtId="0" fontId="0" fillId="0" borderId="2" xfId="0" applyBorder="1"/>
    <xf numFmtId="3" fontId="0" fillId="0" borderId="0" xfId="0" applyNumberFormat="1" applyBorder="1"/>
    <xf numFmtId="3" fontId="0" fillId="0" borderId="0" xfId="0" applyNumberFormat="1"/>
    <xf numFmtId="164" fontId="0" fillId="0" borderId="0" xfId="0" applyNumberFormat="1"/>
    <xf numFmtId="164" fontId="0" fillId="0" borderId="2" xfId="0" applyNumberFormat="1" applyBorder="1"/>
    <xf numFmtId="164" fontId="0" fillId="0" borderId="0" xfId="0" applyNumberFormat="1" applyBorder="1" applyAlignment="1">
      <alignment horizontal="right"/>
    </xf>
    <xf numFmtId="3" fontId="0" fillId="0" borderId="0" xfId="0" applyNumberFormat="1" applyBorder="1" applyAlignment="1">
      <alignment horizontal="right"/>
    </xf>
    <xf numFmtId="0" fontId="0" fillId="0" borderId="0" xfId="0"/>
    <xf numFmtId="0" fontId="4" fillId="0" borderId="0" xfId="0" applyFont="1" applyFill="1"/>
    <xf numFmtId="3" fontId="4" fillId="0" borderId="1" xfId="0" applyNumberFormat="1" applyFont="1" applyFill="1" applyBorder="1"/>
    <xf numFmtId="164" fontId="4" fillId="0" borderId="1" xfId="0" applyNumberFormat="1" applyFont="1" applyFill="1" applyBorder="1"/>
    <xf numFmtId="164" fontId="4" fillId="0" borderId="1" xfId="0" applyNumberFormat="1" applyFont="1" applyFill="1" applyBorder="1" applyAlignment="1">
      <alignment wrapText="1"/>
    </xf>
    <xf numFmtId="3" fontId="4" fillId="0" borderId="0" xfId="0" applyNumberFormat="1" applyFont="1" applyFill="1" applyBorder="1"/>
    <xf numFmtId="164" fontId="4" fillId="0" borderId="0" xfId="0" applyNumberFormat="1" applyFont="1" applyFill="1" applyBorder="1"/>
    <xf numFmtId="164" fontId="4" fillId="0" borderId="0" xfId="0" applyNumberFormat="1" applyFont="1" applyFill="1" applyBorder="1" applyAlignment="1">
      <alignment wrapText="1"/>
    </xf>
    <xf numFmtId="164" fontId="4" fillId="0" borderId="0" xfId="0" applyNumberFormat="1" applyFont="1" applyFill="1"/>
    <xf numFmtId="3" fontId="4" fillId="0" borderId="0" xfId="0" applyNumberFormat="1" applyFont="1" applyFill="1"/>
    <xf numFmtId="3" fontId="4" fillId="0" borderId="3" xfId="0" applyNumberFormat="1" applyFont="1" applyFill="1" applyBorder="1"/>
    <xf numFmtId="164" fontId="4" fillId="0" borderId="3" xfId="0" applyNumberFormat="1" applyFont="1" applyFill="1" applyBorder="1"/>
    <xf numFmtId="0" fontId="4" fillId="0" borderId="0" xfId="0" applyFont="1" applyFill="1" applyAlignment="1">
      <alignment horizontal="center"/>
    </xf>
    <xf numFmtId="3" fontId="4" fillId="0" borderId="5" xfId="0" applyNumberFormat="1" applyFont="1" applyFill="1" applyBorder="1"/>
    <xf numFmtId="164" fontId="4" fillId="0" borderId="5" xfId="0" applyNumberFormat="1" applyFont="1" applyFill="1" applyBorder="1"/>
    <xf numFmtId="0" fontId="4" fillId="0" borderId="0" xfId="0" applyFont="1" applyFill="1" applyAlignment="1">
      <alignment horizontal="center" vertical="center"/>
    </xf>
    <xf numFmtId="0" fontId="6" fillId="0" borderId="0" xfId="0" applyFont="1" applyFill="1"/>
    <xf numFmtId="0" fontId="6" fillId="0" borderId="0" xfId="0" applyFont="1" applyFill="1" applyAlignment="1"/>
    <xf numFmtId="0" fontId="4" fillId="0" borderId="5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6" fillId="0" borderId="0" xfId="0" applyFont="1" applyFill="1" applyBorder="1" applyAlignment="1"/>
    <xf numFmtId="0" fontId="4" fillId="0" borderId="0" xfId="0" applyFont="1" applyFill="1" applyAlignment="1">
      <alignment vertical="center"/>
    </xf>
    <xf numFmtId="0" fontId="4" fillId="0" borderId="0" xfId="0" applyFont="1"/>
    <xf numFmtId="0" fontId="4" fillId="0" borderId="1" xfId="0" applyFont="1" applyBorder="1" applyAlignment="1">
      <alignment wrapText="1"/>
    </xf>
    <xf numFmtId="3" fontId="4" fillId="0" borderId="0" xfId="0" applyNumberFormat="1" applyFont="1" applyBorder="1"/>
    <xf numFmtId="164" fontId="4" fillId="0" borderId="0" xfId="0" applyNumberFormat="1" applyFont="1" applyBorder="1"/>
    <xf numFmtId="0" fontId="4" fillId="0" borderId="0" xfId="0" applyFont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164" fontId="4" fillId="0" borderId="5" xfId="0" applyNumberFormat="1" applyFont="1" applyFill="1" applyBorder="1" applyAlignment="1">
      <alignment wrapText="1"/>
    </xf>
    <xf numFmtId="0" fontId="4" fillId="0" borderId="5" xfId="0" applyFont="1" applyFill="1" applyBorder="1"/>
    <xf numFmtId="9" fontId="4" fillId="0" borderId="5" xfId="0" applyNumberFormat="1" applyFont="1" applyFill="1" applyBorder="1"/>
    <xf numFmtId="0" fontId="4" fillId="0" borderId="4" xfId="0" applyFont="1" applyBorder="1"/>
    <xf numFmtId="3" fontId="4" fillId="0" borderId="1" xfId="0" applyNumberFormat="1" applyFont="1" applyFill="1" applyBorder="1" applyAlignment="1">
      <alignment wrapText="1"/>
    </xf>
    <xf numFmtId="3" fontId="4" fillId="0" borderId="1" xfId="0" applyNumberFormat="1" applyFont="1" applyBorder="1" applyAlignment="1">
      <alignment wrapText="1"/>
    </xf>
    <xf numFmtId="164" fontId="4" fillId="0" borderId="1" xfId="0" applyNumberFormat="1" applyFont="1" applyBorder="1" applyAlignment="1">
      <alignment wrapText="1"/>
    </xf>
    <xf numFmtId="164" fontId="4" fillId="0" borderId="0" xfId="0" applyNumberFormat="1" applyFont="1" applyFill="1" applyAlignment="1">
      <alignment wrapText="1"/>
    </xf>
    <xf numFmtId="0" fontId="4" fillId="0" borderId="3" xfId="0" applyFont="1" applyFill="1" applyBorder="1"/>
    <xf numFmtId="164" fontId="4" fillId="0" borderId="3" xfId="0" applyNumberFormat="1" applyFont="1" applyFill="1" applyBorder="1" applyAlignment="1">
      <alignment wrapText="1"/>
    </xf>
    <xf numFmtId="3" fontId="6" fillId="0" borderId="0" xfId="0" applyNumberFormat="1" applyFont="1" applyFill="1"/>
    <xf numFmtId="0" fontId="1" fillId="0" borderId="0" xfId="0" applyFont="1" applyAlignment="1">
      <alignment horizontal="center"/>
    </xf>
    <xf numFmtId="0" fontId="0" fillId="5" borderId="0" xfId="0" applyFill="1" applyAlignment="1">
      <alignment wrapText="1"/>
    </xf>
    <xf numFmtId="0" fontId="0" fillId="4" borderId="0" xfId="0" applyFill="1" applyAlignment="1">
      <alignment wrapText="1"/>
    </xf>
    <xf numFmtId="0" fontId="0" fillId="3" borderId="0" xfId="0" applyFill="1" applyAlignment="1">
      <alignment wrapText="1"/>
    </xf>
    <xf numFmtId="0" fontId="0" fillId="6" borderId="0" xfId="0" applyFill="1" applyAlignment="1">
      <alignment wrapText="1"/>
    </xf>
    <xf numFmtId="0" fontId="2" fillId="0" borderId="0" xfId="0" applyFont="1"/>
    <xf numFmtId="0" fontId="0" fillId="0" borderId="6" xfId="0" applyBorder="1"/>
    <xf numFmtId="0" fontId="0" fillId="6" borderId="2" xfId="0" applyFill="1" applyBorder="1" applyAlignment="1">
      <alignment wrapText="1"/>
    </xf>
    <xf numFmtId="3" fontId="0" fillId="5" borderId="0" xfId="0" applyNumberFormat="1" applyFill="1" applyAlignment="1">
      <alignment wrapText="1"/>
    </xf>
    <xf numFmtId="3" fontId="0" fillId="0" borderId="6" xfId="0" applyNumberFormat="1" applyBorder="1"/>
    <xf numFmtId="3" fontId="0" fillId="4" borderId="0" xfId="0" applyNumberFormat="1" applyFill="1" applyAlignment="1">
      <alignment wrapText="1"/>
    </xf>
    <xf numFmtId="3" fontId="0" fillId="3" borderId="0" xfId="0" applyNumberFormat="1" applyFill="1" applyAlignment="1">
      <alignment wrapText="1"/>
    </xf>
    <xf numFmtId="3" fontId="0" fillId="6" borderId="0" xfId="0" applyNumberFormat="1" applyFill="1" applyAlignment="1">
      <alignment wrapText="1"/>
    </xf>
    <xf numFmtId="164" fontId="0" fillId="0" borderId="6" xfId="0" applyNumberFormat="1" applyBorder="1"/>
    <xf numFmtId="164" fontId="0" fillId="0" borderId="8" xfId="0" applyNumberFormat="1" applyBorder="1"/>
    <xf numFmtId="0" fontId="1" fillId="0" borderId="0" xfId="0" applyFont="1" applyAlignment="1">
      <alignment horizontal="center" vertical="center"/>
    </xf>
    <xf numFmtId="0" fontId="8" fillId="0" borderId="0" xfId="0" applyFont="1"/>
    <xf numFmtId="164" fontId="0" fillId="0" borderId="0" xfId="0" applyNumberFormat="1" applyBorder="1"/>
    <xf numFmtId="0" fontId="0" fillId="0" borderId="0" xfId="0" applyBorder="1"/>
    <xf numFmtId="0" fontId="4" fillId="0" borderId="0" xfId="0" applyFont="1" applyFill="1" applyAlignment="1">
      <alignment horizontal="center"/>
    </xf>
    <xf numFmtId="0" fontId="0" fillId="0" borderId="0" xfId="0"/>
    <xf numFmtId="3" fontId="4" fillId="5" borderId="0" xfId="0" applyNumberFormat="1" applyFont="1" applyFill="1" applyBorder="1"/>
    <xf numFmtId="164" fontId="4" fillId="5" borderId="0" xfId="0" applyNumberFormat="1" applyFont="1" applyFill="1"/>
    <xf numFmtId="164" fontId="4" fillId="5" borderId="0" xfId="0" applyNumberFormat="1" applyFont="1" applyFill="1" applyBorder="1" applyAlignment="1">
      <alignment wrapText="1"/>
    </xf>
    <xf numFmtId="164" fontId="4" fillId="5" borderId="0" xfId="0" applyNumberFormat="1" applyFont="1" applyFill="1" applyBorder="1"/>
    <xf numFmtId="3" fontId="4" fillId="5" borderId="0" xfId="0" applyNumberFormat="1" applyFont="1" applyFill="1"/>
    <xf numFmtId="0" fontId="1" fillId="0" borderId="6" xfId="0" applyFont="1" applyBorder="1" applyAlignment="1">
      <alignment horizontal="center" vertical="center" wrapText="1"/>
    </xf>
    <xf numFmtId="0" fontId="4" fillId="0" borderId="1" xfId="0" applyFont="1" applyFill="1" applyBorder="1" applyAlignment="1"/>
    <xf numFmtId="0" fontId="4" fillId="5" borderId="1" xfId="0" applyFont="1" applyFill="1" applyBorder="1" applyAlignment="1"/>
    <xf numFmtId="3" fontId="4" fillId="5" borderId="1" xfId="0" applyNumberFormat="1" applyFont="1" applyFill="1" applyBorder="1"/>
    <xf numFmtId="164" fontId="4" fillId="5" borderId="1" xfId="0" applyNumberFormat="1" applyFont="1" applyFill="1" applyBorder="1"/>
    <xf numFmtId="164" fontId="4" fillId="5" borderId="1" xfId="0" applyNumberFormat="1" applyFont="1" applyFill="1" applyBorder="1" applyAlignment="1">
      <alignment wrapText="1"/>
    </xf>
    <xf numFmtId="164" fontId="4" fillId="5" borderId="5" xfId="0" applyNumberFormat="1" applyFont="1" applyFill="1" applyBorder="1"/>
    <xf numFmtId="3" fontId="4" fillId="5" borderId="0" xfId="0" applyNumberFormat="1" applyFont="1" applyFill="1" applyBorder="1" applyAlignment="1"/>
    <xf numFmtId="3" fontId="4" fillId="5" borderId="5" xfId="0" applyNumberFormat="1" applyFont="1" applyFill="1" applyBorder="1" applyAlignment="1"/>
    <xf numFmtId="3" fontId="6" fillId="5" borderId="0" xfId="0" applyNumberFormat="1" applyFont="1" applyFill="1" applyBorder="1" applyAlignment="1"/>
    <xf numFmtId="0" fontId="4" fillId="2" borderId="1" xfId="0" applyFont="1" applyFill="1" applyBorder="1" applyAlignment="1"/>
    <xf numFmtId="3" fontId="4" fillId="2" borderId="1" xfId="0" applyNumberFormat="1" applyFont="1" applyFill="1" applyBorder="1"/>
    <xf numFmtId="164" fontId="4" fillId="2" borderId="1" xfId="0" applyNumberFormat="1" applyFont="1" applyFill="1" applyBorder="1"/>
    <xf numFmtId="0" fontId="4" fillId="2" borderId="1" xfId="0" applyFont="1" applyFill="1" applyBorder="1" applyAlignment="1">
      <alignment wrapText="1"/>
    </xf>
    <xf numFmtId="3" fontId="4" fillId="2" borderId="0" xfId="0" applyNumberFormat="1" applyFont="1" applyFill="1" applyBorder="1"/>
    <xf numFmtId="164" fontId="4" fillId="2" borderId="0" xfId="0" applyNumberFormat="1" applyFont="1" applyFill="1" applyBorder="1"/>
    <xf numFmtId="164" fontId="4" fillId="2" borderId="0" xfId="0" applyNumberFormat="1" applyFont="1" applyFill="1" applyBorder="1" applyAlignment="1">
      <alignment wrapText="1"/>
    </xf>
    <xf numFmtId="0" fontId="4" fillId="2" borderId="0" xfId="0" applyFont="1" applyFill="1" applyBorder="1" applyAlignment="1">
      <alignment wrapText="1"/>
    </xf>
    <xf numFmtId="3" fontId="4" fillId="2" borderId="0" xfId="0" applyNumberFormat="1" applyFont="1" applyFill="1"/>
    <xf numFmtId="164" fontId="4" fillId="2" borderId="0" xfId="0" applyNumberFormat="1" applyFont="1" applyFill="1"/>
    <xf numFmtId="0" fontId="4" fillId="2" borderId="0" xfId="0" applyFont="1" applyFill="1"/>
    <xf numFmtId="164" fontId="4" fillId="2" borderId="5" xfId="0" applyNumberFormat="1" applyFont="1" applyFill="1" applyBorder="1" applyAlignment="1">
      <alignment wrapText="1"/>
    </xf>
    <xf numFmtId="3" fontId="4" fillId="2" borderId="5" xfId="0" applyNumberFormat="1" applyFont="1" applyFill="1" applyBorder="1"/>
    <xf numFmtId="164" fontId="4" fillId="2" borderId="5" xfId="0" applyNumberFormat="1" applyFont="1" applyFill="1" applyBorder="1"/>
    <xf numFmtId="0" fontId="4" fillId="9" borderId="1" xfId="0" applyFont="1" applyFill="1" applyBorder="1" applyAlignment="1"/>
    <xf numFmtId="3" fontId="4" fillId="9" borderId="1" xfId="0" applyNumberFormat="1" applyFont="1" applyFill="1" applyBorder="1"/>
    <xf numFmtId="164" fontId="4" fillId="9" borderId="1" xfId="0" applyNumberFormat="1" applyFont="1" applyFill="1" applyBorder="1"/>
    <xf numFmtId="3" fontId="4" fillId="9" borderId="0" xfId="0" applyNumberFormat="1" applyFont="1" applyFill="1" applyBorder="1"/>
    <xf numFmtId="164" fontId="4" fillId="9" borderId="0" xfId="0" applyNumberFormat="1" applyFont="1" applyFill="1" applyBorder="1"/>
    <xf numFmtId="3" fontId="4" fillId="9" borderId="0" xfId="0" applyNumberFormat="1" applyFont="1" applyFill="1"/>
    <xf numFmtId="164" fontId="4" fillId="9" borderId="0" xfId="0" applyNumberFormat="1" applyFont="1" applyFill="1"/>
    <xf numFmtId="3" fontId="4" fillId="9" borderId="5" xfId="0" applyNumberFormat="1" applyFont="1" applyFill="1" applyBorder="1"/>
    <xf numFmtId="164" fontId="4" fillId="9" borderId="5" xfId="0" applyNumberFormat="1" applyFont="1" applyFill="1" applyBorder="1"/>
    <xf numFmtId="0" fontId="4" fillId="0" borderId="0" xfId="0" applyFont="1" applyFill="1" applyAlignment="1"/>
    <xf numFmtId="0" fontId="5" fillId="0" borderId="0" xfId="0" applyFont="1" applyFill="1" applyAlignment="1">
      <alignment vertical="center" wrapText="1"/>
    </xf>
    <xf numFmtId="0" fontId="4" fillId="0" borderId="1" xfId="0" applyFont="1" applyBorder="1" applyAlignment="1"/>
    <xf numFmtId="0" fontId="0" fillId="0" borderId="0" xfId="0" applyFont="1" applyBorder="1" applyAlignment="1">
      <alignment horizontal="center"/>
    </xf>
    <xf numFmtId="164" fontId="0" fillId="0" borderId="0" xfId="0" applyNumberFormat="1" applyFont="1" applyBorder="1" applyAlignment="1">
      <alignment horizontal="right"/>
    </xf>
    <xf numFmtId="164" fontId="0" fillId="0" borderId="0" xfId="0" applyNumberFormat="1" applyFont="1" applyBorder="1"/>
    <xf numFmtId="164" fontId="0" fillId="0" borderId="0" xfId="0" applyNumberFormat="1" applyFont="1" applyBorder="1" applyAlignment="1">
      <alignment horizontal="center"/>
    </xf>
    <xf numFmtId="0" fontId="0" fillId="0" borderId="0" xfId="0" applyFont="1" applyBorder="1"/>
    <xf numFmtId="0" fontId="0" fillId="0" borderId="0" xfId="0" applyFont="1" applyFill="1" applyBorder="1"/>
    <xf numFmtId="165" fontId="0" fillId="0" borderId="0" xfId="2" applyNumberFormat="1" applyFont="1" applyBorder="1" applyAlignment="1">
      <alignment horizontal="right"/>
    </xf>
    <xf numFmtId="165" fontId="0" fillId="0" borderId="0" xfId="2" applyNumberFormat="1" applyFont="1" applyBorder="1"/>
    <xf numFmtId="165" fontId="0" fillId="0" borderId="0" xfId="0" applyNumberFormat="1" applyFont="1" applyBorder="1" applyAlignment="1">
      <alignment horizontal="right"/>
    </xf>
    <xf numFmtId="0" fontId="0" fillId="0" borderId="0" xfId="0" applyBorder="1" applyAlignment="1">
      <alignment wrapText="1"/>
    </xf>
    <xf numFmtId="0" fontId="2" fillId="0" borderId="0" xfId="0" applyFont="1" applyBorder="1" applyAlignment="1"/>
    <xf numFmtId="0" fontId="0" fillId="0" borderId="0" xfId="0" applyFill="1" applyBorder="1"/>
    <xf numFmtId="164" fontId="0" fillId="0" borderId="0" xfId="0" applyNumberFormat="1" applyFill="1" applyBorder="1" applyAlignment="1">
      <alignment horizontal="right"/>
    </xf>
    <xf numFmtId="0" fontId="0" fillId="0" borderId="0" xfId="0" applyFont="1" applyFill="1" applyBorder="1" applyAlignment="1">
      <alignment horizontal="center" vertical="center"/>
    </xf>
    <xf numFmtId="16" fontId="0" fillId="0" borderId="0" xfId="0" applyNumberFormat="1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164" fontId="0" fillId="0" borderId="0" xfId="0" applyNumberFormat="1" applyFill="1" applyBorder="1"/>
    <xf numFmtId="164" fontId="0" fillId="0" borderId="0" xfId="0" applyNumberFormat="1" applyFont="1" applyBorder="1" applyAlignment="1">
      <alignment horizontal="center" vertical="center"/>
    </xf>
    <xf numFmtId="165" fontId="0" fillId="0" borderId="12" xfId="2" applyNumberFormat="1" applyFont="1" applyBorder="1" applyAlignment="1">
      <alignment horizontal="right"/>
    </xf>
    <xf numFmtId="0" fontId="0" fillId="0" borderId="1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1" xfId="0" applyBorder="1" applyAlignment="1"/>
    <xf numFmtId="0" fontId="0" fillId="0" borderId="11" xfId="0" applyFill="1" applyBorder="1" applyAlignment="1"/>
    <xf numFmtId="164" fontId="0" fillId="0" borderId="6" xfId="0" applyNumberFormat="1" applyBorder="1" applyAlignment="1">
      <alignment horizontal="right"/>
    </xf>
    <xf numFmtId="165" fontId="0" fillId="0" borderId="6" xfId="0" applyNumberFormat="1" applyFont="1" applyBorder="1" applyAlignment="1">
      <alignment horizontal="right"/>
    </xf>
    <xf numFmtId="165" fontId="0" fillId="0" borderId="6" xfId="2" applyNumberFormat="1" applyFont="1" applyBorder="1"/>
    <xf numFmtId="165" fontId="0" fillId="0" borderId="6" xfId="2" applyNumberFormat="1" applyFont="1" applyBorder="1" applyAlignment="1">
      <alignment horizontal="right"/>
    </xf>
    <xf numFmtId="165" fontId="0" fillId="0" borderId="14" xfId="2" applyNumberFormat="1" applyFont="1" applyBorder="1" applyAlignment="1">
      <alignment horizontal="right"/>
    </xf>
    <xf numFmtId="1" fontId="0" fillId="0" borderId="13" xfId="0" applyNumberFormat="1" applyFont="1" applyFill="1" applyBorder="1" applyAlignment="1">
      <alignment horizontal="center" vertical="center" wrapText="1"/>
    </xf>
    <xf numFmtId="1" fontId="0" fillId="0" borderId="6" xfId="0" applyNumberFormat="1" applyFont="1" applyFill="1" applyBorder="1" applyAlignment="1">
      <alignment horizontal="center" vertical="center" wrapText="1"/>
    </xf>
    <xf numFmtId="1" fontId="0" fillId="0" borderId="14" xfId="0" applyNumberFormat="1" applyFont="1" applyFill="1" applyBorder="1" applyAlignment="1">
      <alignment horizontal="center" vertical="center" wrapText="1"/>
    </xf>
    <xf numFmtId="164" fontId="0" fillId="0" borderId="13" xfId="0" applyNumberFormat="1" applyFont="1" applyFill="1" applyBorder="1" applyAlignment="1">
      <alignment horizontal="center" vertical="center" wrapText="1"/>
    </xf>
    <xf numFmtId="164" fontId="0" fillId="0" borderId="6" xfId="0" applyNumberFormat="1" applyFont="1" applyFill="1" applyBorder="1" applyAlignment="1">
      <alignment horizontal="center" vertical="center" wrapText="1"/>
    </xf>
    <xf numFmtId="164" fontId="0" fillId="0" borderId="14" xfId="0" applyNumberFormat="1" applyFont="1" applyFill="1" applyBorder="1" applyAlignment="1">
      <alignment horizontal="center" vertical="center" wrapText="1"/>
    </xf>
    <xf numFmtId="164" fontId="0" fillId="0" borderId="0" xfId="0" applyNumberFormat="1" applyFont="1" applyFill="1" applyBorder="1" applyAlignment="1">
      <alignment horizontal="right"/>
    </xf>
    <xf numFmtId="164" fontId="0" fillId="0" borderId="0" xfId="0" applyNumberFormat="1" applyFont="1" applyFill="1" applyBorder="1"/>
    <xf numFmtId="0" fontId="1" fillId="0" borderId="0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7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9" fontId="0" fillId="0" borderId="0" xfId="0" applyNumberFormat="1" applyBorder="1"/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9" fontId="0" fillId="0" borderId="12" xfId="0" applyNumberFormat="1" applyBorder="1"/>
    <xf numFmtId="9" fontId="0" fillId="0" borderId="6" xfId="0" applyNumberFormat="1" applyBorder="1"/>
    <xf numFmtId="9" fontId="0" fillId="0" borderId="14" xfId="0" applyNumberFormat="1" applyBorder="1"/>
    <xf numFmtId="0" fontId="1" fillId="0" borderId="14" xfId="0" applyFont="1" applyBorder="1" applyAlignment="1">
      <alignment horizontal="center" vertical="center" wrapText="1"/>
    </xf>
    <xf numFmtId="9" fontId="0" fillId="0" borderId="7" xfId="0" applyNumberFormat="1" applyBorder="1"/>
    <xf numFmtId="9" fontId="0" fillId="0" borderId="10" xfId="0" applyNumberFormat="1" applyBorder="1"/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9" fontId="0" fillId="0" borderId="11" xfId="0" applyNumberFormat="1" applyBorder="1"/>
    <xf numFmtId="9" fontId="0" fillId="0" borderId="9" xfId="0" applyNumberFormat="1" applyBorder="1"/>
    <xf numFmtId="9" fontId="0" fillId="0" borderId="13" xfId="0" applyNumberFormat="1" applyBorder="1"/>
    <xf numFmtId="165" fontId="3" fillId="0" borderId="0" xfId="2" applyNumberFormat="1" applyFont="1" applyBorder="1"/>
    <xf numFmtId="165" fontId="3" fillId="0" borderId="0" xfId="2" applyNumberFormat="1" applyFont="1" applyBorder="1" applyAlignment="1">
      <alignment horizontal="right"/>
    </xf>
    <xf numFmtId="165" fontId="3" fillId="0" borderId="12" xfId="2" applyNumberFormat="1" applyFont="1" applyBorder="1" applyAlignment="1">
      <alignment horizontal="right"/>
    </xf>
    <xf numFmtId="0" fontId="12" fillId="0" borderId="0" xfId="0" applyFont="1"/>
    <xf numFmtId="0" fontId="9" fillId="0" borderId="0" xfId="0" applyFont="1" applyBorder="1"/>
    <xf numFmtId="164" fontId="9" fillId="0" borderId="0" xfId="0" applyNumberFormat="1" applyFont="1" applyBorder="1"/>
    <xf numFmtId="164" fontId="9" fillId="0" borderId="0" xfId="0" applyNumberFormat="1" applyFont="1" applyBorder="1" applyAlignment="1">
      <alignment horizontal="right"/>
    </xf>
    <xf numFmtId="3" fontId="9" fillId="0" borderId="0" xfId="0" applyNumberFormat="1" applyFont="1" applyBorder="1" applyAlignment="1">
      <alignment horizontal="right"/>
    </xf>
    <xf numFmtId="0" fontId="14" fillId="0" borderId="0" xfId="0" applyFont="1"/>
    <xf numFmtId="0" fontId="14" fillId="0" borderId="0" xfId="0" applyFont="1" applyAlignment="1">
      <alignment wrapText="1"/>
    </xf>
    <xf numFmtId="9" fontId="0" fillId="0" borderId="0" xfId="0" applyNumberFormat="1" applyBorder="1" applyAlignment="1">
      <alignment horizontal="right"/>
    </xf>
    <xf numFmtId="165" fontId="0" fillId="0" borderId="0" xfId="0" applyNumberFormat="1" applyFill="1" applyBorder="1"/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7" borderId="0" xfId="0" applyFill="1" applyAlignment="1">
      <alignment horizontal="center"/>
    </xf>
    <xf numFmtId="0" fontId="0" fillId="8" borderId="0" xfId="0" applyFill="1" applyAlignment="1">
      <alignment horizontal="center"/>
    </xf>
    <xf numFmtId="0" fontId="5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5" fillId="5" borderId="0" xfId="0" applyFont="1" applyFill="1" applyAlignment="1">
      <alignment horizontal="left"/>
    </xf>
    <xf numFmtId="0" fontId="4" fillId="5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/>
    </xf>
    <xf numFmtId="0" fontId="0" fillId="0" borderId="11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6" xfId="0" applyBorder="1" applyAlignment="1">
      <alignment horizontal="left"/>
    </xf>
    <xf numFmtId="0" fontId="10" fillId="10" borderId="11" xfId="0" applyFont="1" applyFill="1" applyBorder="1" applyAlignment="1">
      <alignment horizontal="center" vertical="center"/>
    </xf>
    <xf numFmtId="0" fontId="10" fillId="10" borderId="0" xfId="0" applyFont="1" applyFill="1" applyBorder="1" applyAlignment="1">
      <alignment horizontal="center" vertical="center"/>
    </xf>
    <xf numFmtId="0" fontId="10" fillId="10" borderId="12" xfId="0" applyFont="1" applyFill="1" applyBorder="1" applyAlignment="1">
      <alignment horizontal="center" vertical="center"/>
    </xf>
    <xf numFmtId="0" fontId="10" fillId="8" borderId="11" xfId="0" applyFont="1" applyFill="1" applyBorder="1" applyAlignment="1">
      <alignment horizontal="center" vertical="center"/>
    </xf>
    <xf numFmtId="0" fontId="10" fillId="8" borderId="0" xfId="0" applyFont="1" applyFill="1" applyBorder="1" applyAlignment="1">
      <alignment horizontal="center" vertical="center"/>
    </xf>
    <xf numFmtId="0" fontId="10" fillId="8" borderId="12" xfId="0" applyFont="1" applyFill="1" applyBorder="1" applyAlignment="1">
      <alignment horizontal="center" vertical="center"/>
    </xf>
    <xf numFmtId="0" fontId="10" fillId="11" borderId="11" xfId="0" applyFont="1" applyFill="1" applyBorder="1" applyAlignment="1">
      <alignment horizontal="center" vertical="center"/>
    </xf>
    <xf numFmtId="0" fontId="10" fillId="11" borderId="0" xfId="0" applyFont="1" applyFill="1" applyBorder="1" applyAlignment="1">
      <alignment horizontal="center" vertical="center"/>
    </xf>
    <xf numFmtId="0" fontId="10" fillId="11" borderId="12" xfId="0" applyFont="1" applyFill="1" applyBorder="1" applyAlignment="1">
      <alignment horizontal="center" vertical="center"/>
    </xf>
    <xf numFmtId="164" fontId="1" fillId="0" borderId="9" xfId="0" applyNumberFormat="1" applyFont="1" applyFill="1" applyBorder="1" applyAlignment="1">
      <alignment horizontal="center" vertical="center"/>
    </xf>
    <xf numFmtId="164" fontId="1" fillId="0" borderId="7" xfId="0" applyNumberFormat="1" applyFont="1" applyFill="1" applyBorder="1" applyAlignment="1">
      <alignment horizontal="center" vertical="center"/>
    </xf>
    <xf numFmtId="164" fontId="1" fillId="0" borderId="10" xfId="0" applyNumberFormat="1" applyFont="1" applyFill="1" applyBorder="1" applyAlignment="1">
      <alignment horizontal="center" vertical="center"/>
    </xf>
    <xf numFmtId="3" fontId="0" fillId="0" borderId="7" xfId="0" applyNumberFormat="1" applyFont="1" applyFill="1" applyBorder="1" applyAlignment="1">
      <alignment horizontal="center" vertical="center" wrapText="1"/>
    </xf>
    <xf numFmtId="3" fontId="0" fillId="0" borderId="6" xfId="0" applyNumberFormat="1" applyFont="1" applyFill="1" applyBorder="1" applyAlignment="1">
      <alignment horizontal="center" vertical="center" wrapText="1"/>
    </xf>
    <xf numFmtId="3" fontId="0" fillId="0" borderId="9" xfId="0" applyNumberFormat="1" applyFont="1" applyFill="1" applyBorder="1" applyAlignment="1">
      <alignment horizontal="center" wrapText="1"/>
    </xf>
    <xf numFmtId="3" fontId="0" fillId="0" borderId="13" xfId="0" applyNumberFormat="1" applyFont="1" applyFill="1" applyBorder="1" applyAlignment="1">
      <alignment horizont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10" fillId="12" borderId="11" xfId="0" applyFont="1" applyFill="1" applyBorder="1" applyAlignment="1">
      <alignment horizontal="center" vertical="center"/>
    </xf>
    <xf numFmtId="0" fontId="10" fillId="12" borderId="0" xfId="0" applyFont="1" applyFill="1" applyBorder="1" applyAlignment="1">
      <alignment horizontal="center" vertical="center"/>
    </xf>
    <xf numFmtId="0" fontId="10" fillId="12" borderId="12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1" fillId="13" borderId="9" xfId="0" applyFont="1" applyFill="1" applyBorder="1" applyAlignment="1">
      <alignment horizontal="center" vertical="center"/>
    </xf>
    <xf numFmtId="0" fontId="13" fillId="13" borderId="7" xfId="0" applyFont="1" applyFill="1" applyBorder="1" applyAlignment="1">
      <alignment horizontal="center" vertical="center"/>
    </xf>
    <xf numFmtId="0" fontId="13" fillId="13" borderId="10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</cellXfs>
  <cellStyles count="3">
    <cellStyle name="Normal" xfId="0" builtinId="0"/>
    <cellStyle name="Normal 2" xfId="1" xr:uid="{E5C50BBF-2C27-4605-A138-2796AFA06467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microsoft.com/office/2017/10/relationships/person" Target="persons/person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2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Mikyung Ryu" id="{64DF6B1C-7C6A-417C-B220-171239EC12BC}" userId="Mikyung Ryu" providerId="None"/>
  <person displayName="Qing Liu" id="{38F3C8CF-3B55-4B44-BAF2-462B866FC722}" userId="S-1-5-21-929385892-564424535-313593124-42131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A40" dT="2020-06-26T03:40:45.25" personId="{38F3C8CF-3B55-4B44-BAF2-462B866FC722}" id="{614C608A-7183-455E-8F6D-F5C8F86AFB07}">
    <text>DOES NOT have the program level breakdown in the original table shell, this table include both Graduates and Undergraduates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C1" dT="2020-05-26T16:57:21.23" personId="{64DF6B1C-7C6A-417C-B220-171239EC12BC}" id="{B1F56133-0C3C-4F00-9BDB-5F7F37F51F37}">
    <text>Just say: Spring 2020 and remove "through June" and in a footnote, we explain that the data capture the end of term enrollments as of the cut-off date for the publication (June 4, 2020).
Also, we may split the enrollment column into the first of term vs. the end of term enrollment Ns.</text>
  </threadedComment>
  <threadedComment ref="A3" dT="2020-05-26T17:08:01.69" personId="{64DF6B1C-7C6A-417C-B220-171239EC12BC}" id="{C5E0E178-8734-4FEB-80EA-660AC1D2EC46}">
    <text>Align the cateogories with the four enrollment status categories.</text>
  </threadedComment>
  <threadedComment ref="A36" dT="2020-06-11T16:10:38.37" personId="{64DF6B1C-7C6A-417C-B220-171239EC12BC}" id="{235251CA-79A5-4571-8CBB-64BCD9D8B061}">
    <text>do not publish 2yr institutions in Graduatelevel enrollments.</text>
  </threadedComment>
</ThreadedComment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_rels/sheet4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2.xml"/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8D4EAA-1351-486C-945B-BAC951EC8D28}">
  <dimension ref="A1:XFD140"/>
  <sheetViews>
    <sheetView workbookViewId="0">
      <pane xSplit="2" ySplit="3" topLeftCell="C4" activePane="bottomRight" state="frozen"/>
      <selection pane="topRight" activeCell="C1" sqref="C1"/>
      <selection pane="bottomLeft" activeCell="A3" sqref="A3"/>
      <selection pane="bottomRight" activeCell="I4" sqref="I4:I8"/>
    </sheetView>
  </sheetViews>
  <sheetFormatPr defaultColWidth="8.88671875" defaultRowHeight="14.4" x14ac:dyDescent="0.3"/>
  <cols>
    <col min="1" max="1" width="13.5546875" style="68" customWidth="1"/>
    <col min="2" max="2" width="6" style="68" customWidth="1"/>
    <col min="3" max="3" width="15.33203125" style="3" customWidth="1"/>
    <col min="4" max="4" width="16" style="68" customWidth="1"/>
    <col min="5" max="5" width="13.44140625" style="3" customWidth="1"/>
    <col min="6" max="6" width="12.33203125" style="68" customWidth="1"/>
    <col min="7" max="7" width="14.44140625" style="3" customWidth="1"/>
    <col min="8" max="8" width="11.5546875" style="68" customWidth="1"/>
    <col min="9" max="9" width="16.6640625" style="3" customWidth="1"/>
    <col min="10" max="10" width="16.5546875" style="1" customWidth="1"/>
    <col min="11" max="11" width="16.5546875" style="68" customWidth="1"/>
    <col min="12" max="12" width="11" style="68" customWidth="1"/>
    <col min="13" max="14" width="8.88671875" style="68"/>
    <col min="15" max="15" width="9.88671875" style="68" customWidth="1"/>
    <col min="16" max="17" width="8.88671875" style="68"/>
    <col min="18" max="18" width="8.88671875" style="1"/>
    <col min="19" max="19" width="10.6640625" style="68" customWidth="1"/>
    <col min="20" max="20" width="14" style="68" customWidth="1"/>
    <col min="21" max="16384" width="8.88671875" style="68"/>
  </cols>
  <sheetData>
    <row r="1" spans="1:16384" ht="18" x14ac:dyDescent="0.35">
      <c r="A1" s="120" t="s">
        <v>188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120"/>
      <c r="AA1" s="120"/>
      <c r="AB1" s="120"/>
      <c r="AC1" s="120"/>
      <c r="AD1" s="120"/>
      <c r="AE1" s="120"/>
      <c r="AF1" s="120"/>
      <c r="AG1" s="120"/>
      <c r="AH1" s="120"/>
      <c r="AI1" s="120"/>
      <c r="AJ1" s="120"/>
      <c r="AK1" s="120"/>
      <c r="AL1" s="120"/>
      <c r="AM1" s="120"/>
      <c r="AN1" s="120"/>
      <c r="AO1" s="120"/>
      <c r="AP1" s="120"/>
      <c r="AQ1" s="120"/>
      <c r="AR1" s="120"/>
      <c r="AS1" s="120"/>
      <c r="AT1" s="120"/>
      <c r="AU1" s="120"/>
      <c r="AV1" s="120"/>
      <c r="AW1" s="120"/>
      <c r="AX1" s="120"/>
      <c r="AY1" s="120"/>
      <c r="AZ1" s="120"/>
      <c r="BA1" s="120"/>
      <c r="BB1" s="120"/>
      <c r="BC1" s="120"/>
      <c r="BD1" s="120"/>
      <c r="BE1" s="120"/>
      <c r="BF1" s="120"/>
      <c r="BG1" s="120"/>
      <c r="BH1" s="120"/>
      <c r="BI1" s="120"/>
      <c r="BJ1" s="120"/>
      <c r="BK1" s="120"/>
      <c r="BL1" s="120"/>
      <c r="BM1" s="120"/>
      <c r="BN1" s="120"/>
      <c r="BO1" s="120"/>
      <c r="BP1" s="120"/>
      <c r="BQ1" s="120"/>
      <c r="BR1" s="120"/>
      <c r="BS1" s="120"/>
      <c r="BT1" s="120"/>
      <c r="BU1" s="120"/>
      <c r="BV1" s="120"/>
      <c r="BW1" s="120"/>
      <c r="BX1" s="120"/>
      <c r="BY1" s="120"/>
      <c r="BZ1" s="120"/>
      <c r="CA1" s="120"/>
      <c r="CB1" s="120"/>
      <c r="CC1" s="120"/>
      <c r="CD1" s="120"/>
      <c r="CE1" s="120"/>
      <c r="CF1" s="120"/>
      <c r="CG1" s="120"/>
      <c r="CH1" s="120"/>
      <c r="CI1" s="120"/>
      <c r="CJ1" s="120"/>
      <c r="CK1" s="120"/>
      <c r="CL1" s="120"/>
      <c r="CM1" s="120"/>
      <c r="CN1" s="120"/>
      <c r="CO1" s="120"/>
      <c r="CP1" s="120"/>
      <c r="CQ1" s="120"/>
      <c r="CR1" s="120"/>
      <c r="CS1" s="120"/>
      <c r="CT1" s="120"/>
      <c r="CU1" s="120"/>
      <c r="CV1" s="120"/>
      <c r="CW1" s="120"/>
      <c r="CX1" s="120"/>
      <c r="CY1" s="120"/>
      <c r="CZ1" s="120"/>
      <c r="DA1" s="120"/>
      <c r="DB1" s="120"/>
      <c r="DC1" s="120"/>
      <c r="DD1" s="120"/>
      <c r="DE1" s="120"/>
      <c r="DF1" s="120"/>
      <c r="DG1" s="120"/>
      <c r="DH1" s="120"/>
      <c r="DI1" s="120"/>
      <c r="DJ1" s="120"/>
      <c r="DK1" s="120"/>
      <c r="DL1" s="120"/>
      <c r="DM1" s="120"/>
      <c r="DN1" s="120"/>
      <c r="DO1" s="120"/>
      <c r="DP1" s="120"/>
      <c r="DQ1" s="120"/>
      <c r="DR1" s="120"/>
      <c r="DS1" s="120"/>
      <c r="DT1" s="120"/>
      <c r="DU1" s="120"/>
      <c r="DV1" s="120"/>
      <c r="DW1" s="120"/>
      <c r="DX1" s="120"/>
      <c r="DY1" s="120"/>
      <c r="DZ1" s="120"/>
      <c r="EA1" s="120"/>
      <c r="EB1" s="120"/>
      <c r="EC1" s="120"/>
      <c r="ED1" s="120"/>
      <c r="EE1" s="120"/>
      <c r="EF1" s="120"/>
      <c r="EG1" s="120"/>
      <c r="EH1" s="120"/>
      <c r="EI1" s="120"/>
      <c r="EJ1" s="120"/>
      <c r="EK1" s="120"/>
      <c r="EL1" s="120"/>
      <c r="EM1" s="120"/>
      <c r="EN1" s="120"/>
      <c r="EO1" s="120"/>
      <c r="EP1" s="120"/>
      <c r="EQ1" s="120"/>
      <c r="ER1" s="120"/>
      <c r="ES1" s="120"/>
      <c r="ET1" s="120"/>
      <c r="EU1" s="120"/>
      <c r="EV1" s="120"/>
      <c r="EW1" s="120"/>
      <c r="EX1" s="120"/>
      <c r="EY1" s="120"/>
      <c r="EZ1" s="120"/>
      <c r="FA1" s="120"/>
      <c r="FB1" s="120"/>
      <c r="FC1" s="120"/>
      <c r="FD1" s="120"/>
      <c r="FE1" s="120"/>
      <c r="FF1" s="120"/>
      <c r="FG1" s="120"/>
      <c r="FH1" s="120"/>
      <c r="FI1" s="120"/>
      <c r="FJ1" s="120"/>
      <c r="FK1" s="120"/>
      <c r="FL1" s="120"/>
      <c r="FM1" s="120"/>
      <c r="FN1" s="120"/>
      <c r="FO1" s="120"/>
      <c r="FP1" s="120"/>
      <c r="FQ1" s="120"/>
      <c r="FR1" s="120"/>
      <c r="FS1" s="120"/>
      <c r="FT1" s="120"/>
      <c r="FU1" s="120"/>
      <c r="FV1" s="120"/>
      <c r="FW1" s="120"/>
      <c r="FX1" s="120"/>
      <c r="FY1" s="120"/>
      <c r="FZ1" s="120"/>
      <c r="GA1" s="120"/>
      <c r="GB1" s="120"/>
      <c r="GC1" s="120"/>
      <c r="GD1" s="120"/>
      <c r="GE1" s="120"/>
      <c r="GF1" s="120"/>
      <c r="GG1" s="120"/>
      <c r="GH1" s="120"/>
      <c r="GI1" s="120"/>
      <c r="GJ1" s="120"/>
      <c r="GK1" s="120"/>
      <c r="GL1" s="120"/>
      <c r="GM1" s="120"/>
      <c r="GN1" s="120"/>
      <c r="GO1" s="120"/>
      <c r="GP1" s="120"/>
      <c r="GQ1" s="120"/>
      <c r="GR1" s="120"/>
      <c r="GS1" s="120"/>
      <c r="GT1" s="120"/>
      <c r="GU1" s="120"/>
      <c r="GV1" s="120"/>
      <c r="GW1" s="120"/>
      <c r="GX1" s="120"/>
      <c r="GY1" s="120"/>
      <c r="GZ1" s="120"/>
      <c r="HA1" s="120"/>
      <c r="HB1" s="120"/>
      <c r="HC1" s="120"/>
      <c r="HD1" s="120"/>
      <c r="HE1" s="120"/>
      <c r="HF1" s="120"/>
      <c r="HG1" s="120"/>
      <c r="HH1" s="120"/>
      <c r="HI1" s="120"/>
      <c r="HJ1" s="120"/>
      <c r="HK1" s="120"/>
      <c r="HL1" s="120"/>
      <c r="HM1" s="120"/>
      <c r="HN1" s="120"/>
      <c r="HO1" s="120"/>
      <c r="HP1" s="120"/>
      <c r="HQ1" s="120"/>
      <c r="HR1" s="120"/>
      <c r="HS1" s="120"/>
      <c r="HT1" s="120"/>
      <c r="HU1" s="120"/>
      <c r="HV1" s="120"/>
      <c r="HW1" s="120"/>
      <c r="HX1" s="120"/>
      <c r="HY1" s="120"/>
      <c r="HZ1" s="120"/>
      <c r="IA1" s="120"/>
      <c r="IB1" s="120"/>
      <c r="IC1" s="120"/>
      <c r="ID1" s="120"/>
      <c r="IE1" s="120"/>
      <c r="IF1" s="120"/>
      <c r="IG1" s="120"/>
      <c r="IH1" s="120"/>
      <c r="II1" s="120"/>
      <c r="IJ1" s="120"/>
      <c r="IK1" s="120"/>
      <c r="IL1" s="120"/>
      <c r="IM1" s="120"/>
      <c r="IN1" s="120"/>
      <c r="IO1" s="120"/>
      <c r="IP1" s="120"/>
      <c r="IQ1" s="120"/>
      <c r="IR1" s="120"/>
      <c r="IS1" s="120"/>
      <c r="IT1" s="120"/>
      <c r="IU1" s="120"/>
      <c r="IV1" s="120"/>
      <c r="IW1" s="120"/>
      <c r="IX1" s="120"/>
      <c r="IY1" s="120"/>
      <c r="IZ1" s="120"/>
      <c r="JA1" s="120"/>
      <c r="JB1" s="120"/>
      <c r="JC1" s="120"/>
      <c r="JD1" s="120"/>
      <c r="JE1" s="120"/>
      <c r="JF1" s="120"/>
      <c r="JG1" s="120"/>
      <c r="JH1" s="120"/>
      <c r="JI1" s="120"/>
      <c r="JJ1" s="120"/>
      <c r="JK1" s="120"/>
      <c r="JL1" s="120"/>
      <c r="JM1" s="120"/>
      <c r="JN1" s="120"/>
      <c r="JO1" s="120"/>
      <c r="JP1" s="120"/>
      <c r="JQ1" s="120"/>
      <c r="JR1" s="120"/>
      <c r="JS1" s="120"/>
      <c r="JT1" s="120"/>
      <c r="JU1" s="120"/>
      <c r="JV1" s="120"/>
      <c r="JW1" s="120"/>
      <c r="JX1" s="120"/>
      <c r="JY1" s="120"/>
      <c r="JZ1" s="120"/>
      <c r="KA1" s="120"/>
      <c r="KB1" s="120"/>
      <c r="KC1" s="120"/>
      <c r="KD1" s="120"/>
      <c r="KE1" s="120"/>
      <c r="KF1" s="120"/>
      <c r="KG1" s="120"/>
      <c r="KH1" s="120"/>
      <c r="KI1" s="120"/>
      <c r="KJ1" s="120"/>
      <c r="KK1" s="120"/>
      <c r="KL1" s="120"/>
      <c r="KM1" s="120"/>
      <c r="KN1" s="120"/>
      <c r="KO1" s="120"/>
      <c r="KP1" s="120"/>
      <c r="KQ1" s="120"/>
      <c r="KR1" s="120"/>
      <c r="KS1" s="120"/>
      <c r="KT1" s="120"/>
      <c r="KU1" s="120"/>
      <c r="KV1" s="120"/>
      <c r="KW1" s="120"/>
      <c r="KX1" s="120"/>
      <c r="KY1" s="120"/>
      <c r="KZ1" s="120"/>
      <c r="LA1" s="120"/>
      <c r="LB1" s="120"/>
      <c r="LC1" s="120"/>
      <c r="LD1" s="120"/>
      <c r="LE1" s="120"/>
      <c r="LF1" s="120"/>
      <c r="LG1" s="120"/>
      <c r="LH1" s="120"/>
      <c r="LI1" s="120"/>
      <c r="LJ1" s="120"/>
      <c r="LK1" s="120"/>
      <c r="LL1" s="120"/>
      <c r="LM1" s="120"/>
      <c r="LN1" s="120"/>
      <c r="LO1" s="120"/>
      <c r="LP1" s="120"/>
      <c r="LQ1" s="120"/>
      <c r="LR1" s="120"/>
      <c r="LS1" s="120"/>
      <c r="LT1" s="120"/>
      <c r="LU1" s="120"/>
      <c r="LV1" s="120"/>
      <c r="LW1" s="120"/>
      <c r="LX1" s="120"/>
      <c r="LY1" s="120"/>
      <c r="LZ1" s="120"/>
      <c r="MA1" s="120"/>
      <c r="MB1" s="120"/>
      <c r="MC1" s="120"/>
      <c r="MD1" s="120"/>
      <c r="ME1" s="120"/>
      <c r="MF1" s="120"/>
      <c r="MG1" s="120"/>
      <c r="MH1" s="120"/>
      <c r="MI1" s="120"/>
      <c r="MJ1" s="120"/>
      <c r="MK1" s="120"/>
      <c r="ML1" s="120"/>
      <c r="MM1" s="120"/>
      <c r="MN1" s="120"/>
      <c r="MO1" s="120"/>
      <c r="MP1" s="120"/>
      <c r="MQ1" s="120"/>
      <c r="MR1" s="120"/>
      <c r="MS1" s="120"/>
      <c r="MT1" s="120"/>
      <c r="MU1" s="120"/>
      <c r="MV1" s="120"/>
      <c r="MW1" s="120"/>
      <c r="MX1" s="120"/>
      <c r="MY1" s="120"/>
      <c r="MZ1" s="120"/>
      <c r="NA1" s="120"/>
      <c r="NB1" s="120"/>
      <c r="NC1" s="120"/>
      <c r="ND1" s="120"/>
      <c r="NE1" s="120"/>
      <c r="NF1" s="120"/>
      <c r="NG1" s="120"/>
      <c r="NH1" s="120"/>
      <c r="NI1" s="120"/>
      <c r="NJ1" s="120"/>
      <c r="NK1" s="120"/>
      <c r="NL1" s="120"/>
      <c r="NM1" s="120"/>
      <c r="NN1" s="120"/>
      <c r="NO1" s="120"/>
      <c r="NP1" s="120"/>
      <c r="NQ1" s="120"/>
      <c r="NR1" s="120"/>
      <c r="NS1" s="120"/>
      <c r="NT1" s="120"/>
      <c r="NU1" s="120"/>
      <c r="NV1" s="120"/>
      <c r="NW1" s="120"/>
      <c r="NX1" s="120"/>
      <c r="NY1" s="120"/>
      <c r="NZ1" s="120"/>
      <c r="OA1" s="120"/>
      <c r="OB1" s="120"/>
      <c r="OC1" s="120"/>
      <c r="OD1" s="120"/>
      <c r="OE1" s="120"/>
      <c r="OF1" s="120"/>
      <c r="OG1" s="120"/>
      <c r="OH1" s="120"/>
      <c r="OI1" s="120"/>
      <c r="OJ1" s="120"/>
      <c r="OK1" s="120"/>
      <c r="OL1" s="120"/>
      <c r="OM1" s="120"/>
      <c r="ON1" s="120"/>
      <c r="OO1" s="120"/>
      <c r="OP1" s="120"/>
      <c r="OQ1" s="120"/>
      <c r="OR1" s="120"/>
      <c r="OS1" s="120"/>
      <c r="OT1" s="120"/>
      <c r="OU1" s="120"/>
      <c r="OV1" s="120"/>
      <c r="OW1" s="120"/>
      <c r="OX1" s="120"/>
      <c r="OY1" s="120"/>
      <c r="OZ1" s="120"/>
      <c r="PA1" s="120"/>
      <c r="PB1" s="120"/>
      <c r="PC1" s="120"/>
      <c r="PD1" s="120"/>
      <c r="PE1" s="120"/>
      <c r="PF1" s="120"/>
      <c r="PG1" s="120"/>
      <c r="PH1" s="120"/>
      <c r="PI1" s="120"/>
      <c r="PJ1" s="120"/>
      <c r="PK1" s="120"/>
      <c r="PL1" s="120"/>
      <c r="PM1" s="120"/>
      <c r="PN1" s="120"/>
      <c r="PO1" s="120"/>
      <c r="PP1" s="120"/>
      <c r="PQ1" s="120"/>
      <c r="PR1" s="120"/>
      <c r="PS1" s="120"/>
      <c r="PT1" s="120"/>
      <c r="PU1" s="120"/>
      <c r="PV1" s="120"/>
      <c r="PW1" s="120"/>
      <c r="PX1" s="120"/>
      <c r="PY1" s="120"/>
      <c r="PZ1" s="120"/>
      <c r="QA1" s="120"/>
      <c r="QB1" s="120"/>
      <c r="QC1" s="120"/>
      <c r="QD1" s="120"/>
      <c r="QE1" s="120"/>
      <c r="QF1" s="120"/>
      <c r="QG1" s="120"/>
      <c r="QH1" s="120"/>
      <c r="QI1" s="120"/>
      <c r="QJ1" s="120"/>
      <c r="QK1" s="120"/>
      <c r="QL1" s="120"/>
      <c r="QM1" s="120"/>
      <c r="QN1" s="120"/>
      <c r="QO1" s="120"/>
      <c r="QP1" s="120"/>
      <c r="QQ1" s="120"/>
      <c r="QR1" s="120"/>
      <c r="QS1" s="120"/>
      <c r="QT1" s="120"/>
      <c r="QU1" s="120"/>
      <c r="QV1" s="120"/>
      <c r="QW1" s="120"/>
      <c r="QX1" s="120"/>
      <c r="QY1" s="120"/>
      <c r="QZ1" s="120"/>
      <c r="RA1" s="120"/>
      <c r="RB1" s="120"/>
      <c r="RC1" s="120"/>
      <c r="RD1" s="120"/>
      <c r="RE1" s="120"/>
      <c r="RF1" s="120"/>
      <c r="RG1" s="120"/>
      <c r="RH1" s="120"/>
      <c r="RI1" s="120"/>
      <c r="RJ1" s="120"/>
      <c r="RK1" s="120"/>
      <c r="RL1" s="120"/>
      <c r="RM1" s="120"/>
      <c r="RN1" s="120"/>
      <c r="RO1" s="120"/>
      <c r="RP1" s="120"/>
      <c r="RQ1" s="120"/>
      <c r="RR1" s="120"/>
      <c r="RS1" s="120"/>
      <c r="RT1" s="120"/>
      <c r="RU1" s="120"/>
      <c r="RV1" s="120"/>
      <c r="RW1" s="120"/>
      <c r="RX1" s="120"/>
      <c r="RY1" s="120"/>
      <c r="RZ1" s="120"/>
      <c r="SA1" s="120"/>
      <c r="SB1" s="120"/>
      <c r="SC1" s="120"/>
      <c r="SD1" s="120"/>
      <c r="SE1" s="120"/>
      <c r="SF1" s="120"/>
      <c r="SG1" s="120"/>
      <c r="SH1" s="120"/>
      <c r="SI1" s="120"/>
      <c r="SJ1" s="120"/>
      <c r="SK1" s="120"/>
      <c r="SL1" s="120"/>
      <c r="SM1" s="120"/>
      <c r="SN1" s="120"/>
      <c r="SO1" s="120"/>
      <c r="SP1" s="120"/>
      <c r="SQ1" s="120"/>
      <c r="SR1" s="120"/>
      <c r="SS1" s="120"/>
      <c r="ST1" s="120"/>
      <c r="SU1" s="120"/>
      <c r="SV1" s="120"/>
      <c r="SW1" s="120"/>
      <c r="SX1" s="120"/>
      <c r="SY1" s="120"/>
      <c r="SZ1" s="120"/>
      <c r="TA1" s="120"/>
      <c r="TB1" s="120"/>
      <c r="TC1" s="120"/>
      <c r="TD1" s="120"/>
      <c r="TE1" s="120"/>
      <c r="TF1" s="120"/>
      <c r="TG1" s="120"/>
      <c r="TH1" s="120"/>
      <c r="TI1" s="120"/>
      <c r="TJ1" s="120"/>
      <c r="TK1" s="120"/>
      <c r="TL1" s="120"/>
      <c r="TM1" s="120"/>
      <c r="TN1" s="120"/>
      <c r="TO1" s="120"/>
      <c r="TP1" s="120"/>
      <c r="TQ1" s="120"/>
      <c r="TR1" s="120"/>
      <c r="TS1" s="120"/>
      <c r="TT1" s="120"/>
      <c r="TU1" s="120"/>
      <c r="TV1" s="120"/>
      <c r="TW1" s="120"/>
      <c r="TX1" s="120"/>
      <c r="TY1" s="120"/>
      <c r="TZ1" s="120"/>
      <c r="UA1" s="120"/>
      <c r="UB1" s="120"/>
      <c r="UC1" s="120"/>
      <c r="UD1" s="120"/>
      <c r="UE1" s="120"/>
      <c r="UF1" s="120"/>
      <c r="UG1" s="120"/>
      <c r="UH1" s="120"/>
      <c r="UI1" s="120"/>
      <c r="UJ1" s="120"/>
      <c r="UK1" s="120"/>
      <c r="UL1" s="120"/>
      <c r="UM1" s="120"/>
      <c r="UN1" s="120"/>
      <c r="UO1" s="120"/>
      <c r="UP1" s="120"/>
      <c r="UQ1" s="120"/>
      <c r="UR1" s="120"/>
      <c r="US1" s="120"/>
      <c r="UT1" s="120"/>
      <c r="UU1" s="120"/>
      <c r="UV1" s="120"/>
      <c r="UW1" s="120"/>
      <c r="UX1" s="120"/>
      <c r="UY1" s="120"/>
      <c r="UZ1" s="120"/>
      <c r="VA1" s="120"/>
      <c r="VB1" s="120"/>
      <c r="VC1" s="120"/>
      <c r="VD1" s="120"/>
      <c r="VE1" s="120"/>
      <c r="VF1" s="120"/>
      <c r="VG1" s="120"/>
      <c r="VH1" s="120"/>
      <c r="VI1" s="120"/>
      <c r="VJ1" s="120"/>
      <c r="VK1" s="120"/>
      <c r="VL1" s="120"/>
      <c r="VM1" s="120"/>
      <c r="VN1" s="120"/>
      <c r="VO1" s="120"/>
      <c r="VP1" s="120"/>
      <c r="VQ1" s="120"/>
      <c r="VR1" s="120"/>
      <c r="VS1" s="120"/>
      <c r="VT1" s="120"/>
      <c r="VU1" s="120"/>
      <c r="VV1" s="120"/>
      <c r="VW1" s="120"/>
      <c r="VX1" s="120"/>
      <c r="VY1" s="120"/>
      <c r="VZ1" s="120"/>
      <c r="WA1" s="120"/>
      <c r="WB1" s="120"/>
      <c r="WC1" s="120"/>
      <c r="WD1" s="120"/>
      <c r="WE1" s="120"/>
      <c r="WF1" s="120"/>
      <c r="WG1" s="120"/>
      <c r="WH1" s="120"/>
      <c r="WI1" s="120"/>
      <c r="WJ1" s="120"/>
      <c r="WK1" s="120"/>
      <c r="WL1" s="120"/>
      <c r="WM1" s="120"/>
      <c r="WN1" s="120"/>
      <c r="WO1" s="120"/>
      <c r="WP1" s="120"/>
      <c r="WQ1" s="120"/>
      <c r="WR1" s="120"/>
      <c r="WS1" s="120"/>
      <c r="WT1" s="120"/>
      <c r="WU1" s="120"/>
      <c r="WV1" s="120"/>
      <c r="WW1" s="120"/>
      <c r="WX1" s="120"/>
      <c r="WY1" s="120"/>
      <c r="WZ1" s="120"/>
      <c r="XA1" s="120"/>
      <c r="XB1" s="120"/>
      <c r="XC1" s="120"/>
      <c r="XD1" s="120"/>
      <c r="XE1" s="120"/>
      <c r="XF1" s="120"/>
      <c r="XG1" s="120"/>
      <c r="XH1" s="120"/>
      <c r="XI1" s="120"/>
      <c r="XJ1" s="120"/>
      <c r="XK1" s="120"/>
      <c r="XL1" s="120"/>
      <c r="XM1" s="120"/>
      <c r="XN1" s="120"/>
      <c r="XO1" s="120"/>
      <c r="XP1" s="120"/>
      <c r="XQ1" s="120"/>
      <c r="XR1" s="120"/>
      <c r="XS1" s="120"/>
      <c r="XT1" s="120"/>
      <c r="XU1" s="120"/>
      <c r="XV1" s="120"/>
      <c r="XW1" s="120"/>
      <c r="XX1" s="120"/>
      <c r="XY1" s="120"/>
      <c r="XZ1" s="120"/>
      <c r="YA1" s="120"/>
      <c r="YB1" s="120"/>
      <c r="YC1" s="120"/>
      <c r="YD1" s="120"/>
      <c r="YE1" s="120"/>
      <c r="YF1" s="120"/>
      <c r="YG1" s="120"/>
      <c r="YH1" s="120"/>
      <c r="YI1" s="120"/>
      <c r="YJ1" s="120"/>
      <c r="YK1" s="120"/>
      <c r="YL1" s="120"/>
      <c r="YM1" s="120"/>
      <c r="YN1" s="120"/>
      <c r="YO1" s="120"/>
      <c r="YP1" s="120"/>
      <c r="YQ1" s="120"/>
      <c r="YR1" s="120"/>
      <c r="YS1" s="120"/>
      <c r="YT1" s="120"/>
      <c r="YU1" s="120"/>
      <c r="YV1" s="120"/>
      <c r="YW1" s="120"/>
      <c r="YX1" s="120"/>
      <c r="YY1" s="120"/>
      <c r="YZ1" s="120"/>
      <c r="ZA1" s="120"/>
      <c r="ZB1" s="120"/>
      <c r="ZC1" s="120"/>
      <c r="ZD1" s="120"/>
      <c r="ZE1" s="120"/>
      <c r="ZF1" s="120"/>
      <c r="ZG1" s="120"/>
      <c r="ZH1" s="120"/>
      <c r="ZI1" s="120"/>
      <c r="ZJ1" s="120"/>
      <c r="ZK1" s="120"/>
      <c r="ZL1" s="120"/>
      <c r="ZM1" s="120"/>
      <c r="ZN1" s="120"/>
      <c r="ZO1" s="120"/>
      <c r="ZP1" s="120"/>
      <c r="ZQ1" s="120"/>
      <c r="ZR1" s="120"/>
      <c r="ZS1" s="120"/>
      <c r="ZT1" s="120"/>
      <c r="ZU1" s="120"/>
      <c r="ZV1" s="120"/>
      <c r="ZW1" s="120"/>
      <c r="ZX1" s="120"/>
      <c r="ZY1" s="120"/>
      <c r="ZZ1" s="120"/>
      <c r="AAA1" s="120"/>
      <c r="AAB1" s="120"/>
      <c r="AAC1" s="120"/>
      <c r="AAD1" s="120"/>
      <c r="AAE1" s="120"/>
      <c r="AAF1" s="120"/>
      <c r="AAG1" s="120"/>
      <c r="AAH1" s="120"/>
      <c r="AAI1" s="120"/>
      <c r="AAJ1" s="120"/>
      <c r="AAK1" s="120"/>
      <c r="AAL1" s="120"/>
      <c r="AAM1" s="120"/>
      <c r="AAN1" s="120"/>
      <c r="AAO1" s="120"/>
      <c r="AAP1" s="120"/>
      <c r="AAQ1" s="120"/>
      <c r="AAR1" s="120"/>
      <c r="AAS1" s="120"/>
      <c r="AAT1" s="120"/>
      <c r="AAU1" s="120"/>
      <c r="AAV1" s="120"/>
      <c r="AAW1" s="120"/>
      <c r="AAX1" s="120"/>
      <c r="AAY1" s="120"/>
      <c r="AAZ1" s="120"/>
      <c r="ABA1" s="120"/>
      <c r="ABB1" s="120"/>
      <c r="ABC1" s="120"/>
      <c r="ABD1" s="120"/>
      <c r="ABE1" s="120"/>
      <c r="ABF1" s="120"/>
      <c r="ABG1" s="120"/>
      <c r="ABH1" s="120"/>
      <c r="ABI1" s="120"/>
      <c r="ABJ1" s="120"/>
      <c r="ABK1" s="120"/>
      <c r="ABL1" s="120"/>
      <c r="ABM1" s="120"/>
      <c r="ABN1" s="120"/>
      <c r="ABO1" s="120"/>
      <c r="ABP1" s="120"/>
      <c r="ABQ1" s="120"/>
      <c r="ABR1" s="120"/>
      <c r="ABS1" s="120"/>
      <c r="ABT1" s="120"/>
      <c r="ABU1" s="120"/>
      <c r="ABV1" s="120"/>
      <c r="ABW1" s="120"/>
      <c r="ABX1" s="120"/>
      <c r="ABY1" s="120"/>
      <c r="ABZ1" s="120"/>
      <c r="ACA1" s="120"/>
      <c r="ACB1" s="120"/>
      <c r="ACC1" s="120"/>
      <c r="ACD1" s="120"/>
      <c r="ACE1" s="120"/>
      <c r="ACF1" s="120"/>
      <c r="ACG1" s="120"/>
      <c r="ACH1" s="120"/>
      <c r="ACI1" s="120"/>
      <c r="ACJ1" s="120"/>
      <c r="ACK1" s="120"/>
      <c r="ACL1" s="120"/>
      <c r="ACM1" s="120"/>
      <c r="ACN1" s="120"/>
      <c r="ACO1" s="120"/>
      <c r="ACP1" s="120"/>
      <c r="ACQ1" s="120"/>
      <c r="ACR1" s="120"/>
      <c r="ACS1" s="120"/>
      <c r="ACT1" s="120"/>
      <c r="ACU1" s="120"/>
      <c r="ACV1" s="120"/>
      <c r="ACW1" s="120"/>
      <c r="ACX1" s="120"/>
      <c r="ACY1" s="120"/>
      <c r="ACZ1" s="120"/>
      <c r="ADA1" s="120"/>
      <c r="ADB1" s="120"/>
      <c r="ADC1" s="120"/>
      <c r="ADD1" s="120"/>
      <c r="ADE1" s="120"/>
      <c r="ADF1" s="120"/>
      <c r="ADG1" s="120"/>
      <c r="ADH1" s="120"/>
      <c r="ADI1" s="120"/>
      <c r="ADJ1" s="120"/>
      <c r="ADK1" s="120"/>
      <c r="ADL1" s="120"/>
      <c r="ADM1" s="120"/>
      <c r="ADN1" s="120"/>
      <c r="ADO1" s="120"/>
      <c r="ADP1" s="120"/>
      <c r="ADQ1" s="120"/>
      <c r="ADR1" s="120"/>
      <c r="ADS1" s="120"/>
      <c r="ADT1" s="120"/>
      <c r="ADU1" s="120"/>
      <c r="ADV1" s="120"/>
      <c r="ADW1" s="120"/>
      <c r="ADX1" s="120"/>
      <c r="ADY1" s="120"/>
      <c r="ADZ1" s="120"/>
      <c r="AEA1" s="120"/>
      <c r="AEB1" s="120"/>
      <c r="AEC1" s="120"/>
      <c r="AED1" s="120"/>
      <c r="AEE1" s="120"/>
      <c r="AEF1" s="120"/>
      <c r="AEG1" s="120"/>
      <c r="AEH1" s="120"/>
      <c r="AEI1" s="120"/>
      <c r="AEJ1" s="120"/>
      <c r="AEK1" s="120"/>
      <c r="AEL1" s="120"/>
      <c r="AEM1" s="120"/>
      <c r="AEN1" s="120"/>
      <c r="AEO1" s="120"/>
      <c r="AEP1" s="120"/>
      <c r="AEQ1" s="120"/>
      <c r="AER1" s="120"/>
      <c r="AES1" s="120"/>
      <c r="AET1" s="120"/>
      <c r="AEU1" s="120"/>
      <c r="AEV1" s="120"/>
      <c r="AEW1" s="120"/>
      <c r="AEX1" s="120"/>
      <c r="AEY1" s="120"/>
      <c r="AEZ1" s="120"/>
      <c r="AFA1" s="120"/>
      <c r="AFB1" s="120"/>
      <c r="AFC1" s="120"/>
      <c r="AFD1" s="120"/>
      <c r="AFE1" s="120"/>
      <c r="AFF1" s="120"/>
      <c r="AFG1" s="120"/>
      <c r="AFH1" s="120"/>
      <c r="AFI1" s="120"/>
      <c r="AFJ1" s="120"/>
      <c r="AFK1" s="120"/>
      <c r="AFL1" s="120"/>
      <c r="AFM1" s="120"/>
      <c r="AFN1" s="120"/>
      <c r="AFO1" s="120"/>
      <c r="AFP1" s="120"/>
      <c r="AFQ1" s="120"/>
      <c r="AFR1" s="120"/>
      <c r="AFS1" s="120"/>
      <c r="AFT1" s="120"/>
      <c r="AFU1" s="120"/>
      <c r="AFV1" s="120"/>
      <c r="AFW1" s="120"/>
      <c r="AFX1" s="120"/>
      <c r="AFY1" s="120"/>
      <c r="AFZ1" s="120"/>
      <c r="AGA1" s="120"/>
      <c r="AGB1" s="120"/>
      <c r="AGC1" s="120"/>
      <c r="AGD1" s="120"/>
      <c r="AGE1" s="120"/>
      <c r="AGF1" s="120"/>
      <c r="AGG1" s="120"/>
      <c r="AGH1" s="120"/>
      <c r="AGI1" s="120"/>
      <c r="AGJ1" s="120"/>
      <c r="AGK1" s="120"/>
      <c r="AGL1" s="120"/>
      <c r="AGM1" s="120"/>
      <c r="AGN1" s="120"/>
      <c r="AGO1" s="120"/>
      <c r="AGP1" s="120"/>
      <c r="AGQ1" s="120"/>
      <c r="AGR1" s="120"/>
      <c r="AGS1" s="120"/>
      <c r="AGT1" s="120"/>
      <c r="AGU1" s="120"/>
      <c r="AGV1" s="120"/>
      <c r="AGW1" s="120"/>
      <c r="AGX1" s="120"/>
      <c r="AGY1" s="120"/>
      <c r="AGZ1" s="120"/>
      <c r="AHA1" s="120"/>
      <c r="AHB1" s="120"/>
      <c r="AHC1" s="120"/>
      <c r="AHD1" s="120"/>
      <c r="AHE1" s="120"/>
      <c r="AHF1" s="120"/>
      <c r="AHG1" s="120"/>
      <c r="AHH1" s="120"/>
      <c r="AHI1" s="120"/>
      <c r="AHJ1" s="120"/>
      <c r="AHK1" s="120"/>
      <c r="AHL1" s="120"/>
      <c r="AHM1" s="120"/>
      <c r="AHN1" s="120"/>
      <c r="AHO1" s="120"/>
      <c r="AHP1" s="120"/>
      <c r="AHQ1" s="120"/>
      <c r="AHR1" s="120"/>
      <c r="AHS1" s="120"/>
      <c r="AHT1" s="120"/>
      <c r="AHU1" s="120"/>
      <c r="AHV1" s="120"/>
      <c r="AHW1" s="120"/>
      <c r="AHX1" s="120"/>
      <c r="AHY1" s="120"/>
      <c r="AHZ1" s="120"/>
      <c r="AIA1" s="120"/>
      <c r="AIB1" s="120"/>
      <c r="AIC1" s="120"/>
      <c r="AID1" s="120"/>
      <c r="AIE1" s="120"/>
      <c r="AIF1" s="120"/>
      <c r="AIG1" s="120"/>
      <c r="AIH1" s="120"/>
      <c r="AII1" s="120"/>
      <c r="AIJ1" s="120"/>
      <c r="AIK1" s="120"/>
      <c r="AIL1" s="120"/>
      <c r="AIM1" s="120"/>
      <c r="AIN1" s="120"/>
      <c r="AIO1" s="120"/>
      <c r="AIP1" s="120"/>
      <c r="AIQ1" s="120"/>
      <c r="AIR1" s="120"/>
      <c r="AIS1" s="120"/>
      <c r="AIT1" s="120"/>
      <c r="AIU1" s="120"/>
      <c r="AIV1" s="120"/>
      <c r="AIW1" s="120"/>
      <c r="AIX1" s="120"/>
      <c r="AIY1" s="120"/>
      <c r="AIZ1" s="120"/>
      <c r="AJA1" s="120"/>
      <c r="AJB1" s="120"/>
      <c r="AJC1" s="120"/>
      <c r="AJD1" s="120"/>
      <c r="AJE1" s="120"/>
      <c r="AJF1" s="120"/>
      <c r="AJG1" s="120"/>
      <c r="AJH1" s="120"/>
      <c r="AJI1" s="120"/>
      <c r="AJJ1" s="120"/>
      <c r="AJK1" s="120"/>
      <c r="AJL1" s="120"/>
      <c r="AJM1" s="120"/>
      <c r="AJN1" s="120"/>
      <c r="AJO1" s="120"/>
      <c r="AJP1" s="120"/>
      <c r="AJQ1" s="120"/>
      <c r="AJR1" s="120"/>
      <c r="AJS1" s="120"/>
      <c r="AJT1" s="120"/>
      <c r="AJU1" s="120"/>
      <c r="AJV1" s="120"/>
      <c r="AJW1" s="120"/>
      <c r="AJX1" s="120"/>
      <c r="AJY1" s="120"/>
      <c r="AJZ1" s="120"/>
      <c r="AKA1" s="120"/>
      <c r="AKB1" s="120"/>
      <c r="AKC1" s="120"/>
      <c r="AKD1" s="120"/>
      <c r="AKE1" s="120"/>
      <c r="AKF1" s="120"/>
      <c r="AKG1" s="120"/>
      <c r="AKH1" s="120"/>
      <c r="AKI1" s="120"/>
      <c r="AKJ1" s="120"/>
      <c r="AKK1" s="120"/>
      <c r="AKL1" s="120"/>
      <c r="AKM1" s="120"/>
      <c r="AKN1" s="120"/>
      <c r="AKO1" s="120"/>
      <c r="AKP1" s="120"/>
      <c r="AKQ1" s="120"/>
      <c r="AKR1" s="120"/>
      <c r="AKS1" s="120"/>
      <c r="AKT1" s="120"/>
      <c r="AKU1" s="120"/>
      <c r="AKV1" s="120"/>
      <c r="AKW1" s="120"/>
      <c r="AKX1" s="120"/>
      <c r="AKY1" s="120"/>
      <c r="AKZ1" s="120"/>
      <c r="ALA1" s="120"/>
      <c r="ALB1" s="120"/>
      <c r="ALC1" s="120"/>
      <c r="ALD1" s="120"/>
      <c r="ALE1" s="120"/>
      <c r="ALF1" s="120"/>
      <c r="ALG1" s="120"/>
      <c r="ALH1" s="120"/>
      <c r="ALI1" s="120"/>
      <c r="ALJ1" s="120"/>
      <c r="ALK1" s="120"/>
      <c r="ALL1" s="120"/>
      <c r="ALM1" s="120"/>
      <c r="ALN1" s="120"/>
      <c r="ALO1" s="120"/>
      <c r="ALP1" s="120"/>
      <c r="ALQ1" s="120"/>
      <c r="ALR1" s="120"/>
      <c r="ALS1" s="120"/>
      <c r="ALT1" s="120"/>
      <c r="ALU1" s="120"/>
      <c r="ALV1" s="120"/>
      <c r="ALW1" s="120"/>
      <c r="ALX1" s="120"/>
      <c r="ALY1" s="120"/>
      <c r="ALZ1" s="120"/>
      <c r="AMA1" s="120"/>
      <c r="AMB1" s="120"/>
      <c r="AMC1" s="120"/>
      <c r="AMD1" s="120"/>
      <c r="AME1" s="120"/>
      <c r="AMF1" s="120"/>
      <c r="AMG1" s="120"/>
      <c r="AMH1" s="120"/>
      <c r="AMI1" s="120"/>
      <c r="AMJ1" s="120"/>
      <c r="AMK1" s="120"/>
      <c r="AML1" s="120"/>
      <c r="AMM1" s="120"/>
      <c r="AMN1" s="120"/>
      <c r="AMO1" s="120"/>
      <c r="AMP1" s="120"/>
      <c r="AMQ1" s="120"/>
      <c r="AMR1" s="120"/>
      <c r="AMS1" s="120"/>
      <c r="AMT1" s="120"/>
      <c r="AMU1" s="120"/>
      <c r="AMV1" s="120"/>
      <c r="AMW1" s="120"/>
      <c r="AMX1" s="120"/>
      <c r="AMY1" s="120"/>
      <c r="AMZ1" s="120"/>
      <c r="ANA1" s="120"/>
      <c r="ANB1" s="120"/>
      <c r="ANC1" s="120"/>
      <c r="AND1" s="120"/>
      <c r="ANE1" s="120"/>
      <c r="ANF1" s="120"/>
      <c r="ANG1" s="120"/>
      <c r="ANH1" s="120"/>
      <c r="ANI1" s="120"/>
      <c r="ANJ1" s="120"/>
      <c r="ANK1" s="120"/>
      <c r="ANL1" s="120"/>
      <c r="ANM1" s="120"/>
      <c r="ANN1" s="120"/>
      <c r="ANO1" s="120"/>
      <c r="ANP1" s="120"/>
      <c r="ANQ1" s="120"/>
      <c r="ANR1" s="120"/>
      <c r="ANS1" s="120"/>
      <c r="ANT1" s="120"/>
      <c r="ANU1" s="120"/>
      <c r="ANV1" s="120"/>
      <c r="ANW1" s="120"/>
      <c r="ANX1" s="120"/>
      <c r="ANY1" s="120"/>
      <c r="ANZ1" s="120"/>
      <c r="AOA1" s="120"/>
      <c r="AOB1" s="120"/>
      <c r="AOC1" s="120"/>
      <c r="AOD1" s="120"/>
      <c r="AOE1" s="120"/>
      <c r="AOF1" s="120"/>
      <c r="AOG1" s="120"/>
      <c r="AOH1" s="120"/>
      <c r="AOI1" s="120"/>
      <c r="AOJ1" s="120"/>
      <c r="AOK1" s="120"/>
      <c r="AOL1" s="120"/>
      <c r="AOM1" s="120"/>
      <c r="AON1" s="120"/>
      <c r="AOO1" s="120"/>
      <c r="AOP1" s="120"/>
      <c r="AOQ1" s="120"/>
      <c r="AOR1" s="120"/>
      <c r="AOS1" s="120"/>
      <c r="AOT1" s="120"/>
      <c r="AOU1" s="120"/>
      <c r="AOV1" s="120"/>
      <c r="AOW1" s="120"/>
      <c r="AOX1" s="120"/>
      <c r="AOY1" s="120"/>
      <c r="AOZ1" s="120"/>
      <c r="APA1" s="120"/>
      <c r="APB1" s="120"/>
      <c r="APC1" s="120"/>
      <c r="APD1" s="120"/>
      <c r="APE1" s="120"/>
      <c r="APF1" s="120"/>
      <c r="APG1" s="120"/>
      <c r="APH1" s="120"/>
      <c r="API1" s="120"/>
      <c r="APJ1" s="120"/>
      <c r="APK1" s="120"/>
      <c r="APL1" s="120"/>
      <c r="APM1" s="120"/>
      <c r="APN1" s="120"/>
      <c r="APO1" s="120"/>
      <c r="APP1" s="120"/>
      <c r="APQ1" s="120"/>
      <c r="APR1" s="120"/>
      <c r="APS1" s="120"/>
      <c r="APT1" s="120"/>
      <c r="APU1" s="120"/>
      <c r="APV1" s="120"/>
      <c r="APW1" s="120"/>
      <c r="APX1" s="120"/>
      <c r="APY1" s="120"/>
      <c r="APZ1" s="120"/>
      <c r="AQA1" s="120"/>
      <c r="AQB1" s="120"/>
      <c r="AQC1" s="120"/>
      <c r="AQD1" s="120"/>
      <c r="AQE1" s="120"/>
      <c r="AQF1" s="120"/>
      <c r="AQG1" s="120"/>
      <c r="AQH1" s="120"/>
      <c r="AQI1" s="120"/>
      <c r="AQJ1" s="120"/>
      <c r="AQK1" s="120"/>
      <c r="AQL1" s="120"/>
      <c r="AQM1" s="120"/>
      <c r="AQN1" s="120"/>
      <c r="AQO1" s="120"/>
      <c r="AQP1" s="120"/>
      <c r="AQQ1" s="120"/>
      <c r="AQR1" s="120"/>
      <c r="AQS1" s="120"/>
      <c r="AQT1" s="120"/>
      <c r="AQU1" s="120"/>
      <c r="AQV1" s="120"/>
      <c r="AQW1" s="120"/>
      <c r="AQX1" s="120"/>
      <c r="AQY1" s="120"/>
      <c r="AQZ1" s="120"/>
      <c r="ARA1" s="120"/>
      <c r="ARB1" s="120"/>
      <c r="ARC1" s="120"/>
      <c r="ARD1" s="120"/>
      <c r="ARE1" s="120"/>
      <c r="ARF1" s="120"/>
      <c r="ARG1" s="120"/>
      <c r="ARH1" s="120"/>
      <c r="ARI1" s="120"/>
      <c r="ARJ1" s="120"/>
      <c r="ARK1" s="120"/>
      <c r="ARL1" s="120"/>
      <c r="ARM1" s="120"/>
      <c r="ARN1" s="120"/>
      <c r="ARO1" s="120"/>
      <c r="ARP1" s="120"/>
      <c r="ARQ1" s="120"/>
      <c r="ARR1" s="120"/>
      <c r="ARS1" s="120"/>
      <c r="ART1" s="120"/>
      <c r="ARU1" s="120"/>
      <c r="ARV1" s="120"/>
      <c r="ARW1" s="120"/>
      <c r="ARX1" s="120"/>
      <c r="ARY1" s="120"/>
      <c r="ARZ1" s="120"/>
      <c r="ASA1" s="120"/>
      <c r="ASB1" s="120"/>
      <c r="ASC1" s="120"/>
      <c r="ASD1" s="120"/>
      <c r="ASE1" s="120"/>
      <c r="ASF1" s="120"/>
      <c r="ASG1" s="120"/>
      <c r="ASH1" s="120"/>
      <c r="ASI1" s="120"/>
      <c r="ASJ1" s="120"/>
      <c r="ASK1" s="120"/>
      <c r="ASL1" s="120"/>
      <c r="ASM1" s="120"/>
      <c r="ASN1" s="120"/>
      <c r="ASO1" s="120"/>
      <c r="ASP1" s="120"/>
      <c r="ASQ1" s="120"/>
      <c r="ASR1" s="120"/>
      <c r="ASS1" s="120"/>
      <c r="AST1" s="120"/>
      <c r="ASU1" s="120"/>
      <c r="ASV1" s="120"/>
      <c r="ASW1" s="120"/>
      <c r="ASX1" s="120"/>
      <c r="ASY1" s="120"/>
      <c r="ASZ1" s="120"/>
      <c r="ATA1" s="120"/>
      <c r="ATB1" s="120"/>
      <c r="ATC1" s="120"/>
      <c r="ATD1" s="120"/>
      <c r="ATE1" s="120"/>
      <c r="ATF1" s="120"/>
      <c r="ATG1" s="120"/>
      <c r="ATH1" s="120"/>
      <c r="ATI1" s="120"/>
      <c r="ATJ1" s="120"/>
      <c r="ATK1" s="120"/>
      <c r="ATL1" s="120"/>
      <c r="ATM1" s="120"/>
      <c r="ATN1" s="120"/>
      <c r="ATO1" s="120"/>
      <c r="ATP1" s="120"/>
      <c r="ATQ1" s="120"/>
      <c r="ATR1" s="120"/>
      <c r="ATS1" s="120"/>
      <c r="ATT1" s="120"/>
      <c r="ATU1" s="120"/>
      <c r="ATV1" s="120"/>
      <c r="ATW1" s="120"/>
      <c r="ATX1" s="120"/>
      <c r="ATY1" s="120"/>
      <c r="ATZ1" s="120"/>
      <c r="AUA1" s="120"/>
      <c r="AUB1" s="120"/>
      <c r="AUC1" s="120"/>
      <c r="AUD1" s="120"/>
      <c r="AUE1" s="120"/>
      <c r="AUF1" s="120"/>
      <c r="AUG1" s="120"/>
      <c r="AUH1" s="120"/>
      <c r="AUI1" s="120"/>
      <c r="AUJ1" s="120"/>
      <c r="AUK1" s="120"/>
      <c r="AUL1" s="120"/>
      <c r="AUM1" s="120"/>
      <c r="AUN1" s="120"/>
      <c r="AUO1" s="120"/>
      <c r="AUP1" s="120"/>
      <c r="AUQ1" s="120"/>
      <c r="AUR1" s="120"/>
      <c r="AUS1" s="120"/>
      <c r="AUT1" s="120"/>
      <c r="AUU1" s="120"/>
      <c r="AUV1" s="120"/>
      <c r="AUW1" s="120"/>
      <c r="AUX1" s="120"/>
      <c r="AUY1" s="120"/>
      <c r="AUZ1" s="120"/>
      <c r="AVA1" s="120"/>
      <c r="AVB1" s="120"/>
      <c r="AVC1" s="120"/>
      <c r="AVD1" s="120"/>
      <c r="AVE1" s="120"/>
      <c r="AVF1" s="120"/>
      <c r="AVG1" s="120"/>
      <c r="AVH1" s="120"/>
      <c r="AVI1" s="120"/>
      <c r="AVJ1" s="120"/>
      <c r="AVK1" s="120"/>
      <c r="AVL1" s="120"/>
      <c r="AVM1" s="120"/>
      <c r="AVN1" s="120"/>
      <c r="AVO1" s="120"/>
      <c r="AVP1" s="120"/>
      <c r="AVQ1" s="120"/>
      <c r="AVR1" s="120"/>
      <c r="AVS1" s="120"/>
      <c r="AVT1" s="120"/>
      <c r="AVU1" s="120"/>
      <c r="AVV1" s="120"/>
      <c r="AVW1" s="120"/>
      <c r="AVX1" s="120"/>
      <c r="AVY1" s="120"/>
      <c r="AVZ1" s="120"/>
      <c r="AWA1" s="120"/>
      <c r="AWB1" s="120"/>
      <c r="AWC1" s="120"/>
      <c r="AWD1" s="120"/>
      <c r="AWE1" s="120"/>
      <c r="AWF1" s="120"/>
      <c r="AWG1" s="120"/>
      <c r="AWH1" s="120"/>
      <c r="AWI1" s="120"/>
      <c r="AWJ1" s="120"/>
      <c r="AWK1" s="120"/>
      <c r="AWL1" s="120"/>
      <c r="AWM1" s="120"/>
      <c r="AWN1" s="120"/>
      <c r="AWO1" s="120"/>
      <c r="AWP1" s="120"/>
      <c r="AWQ1" s="120"/>
      <c r="AWR1" s="120"/>
      <c r="AWS1" s="120"/>
      <c r="AWT1" s="120"/>
      <c r="AWU1" s="120"/>
      <c r="AWV1" s="120"/>
      <c r="AWW1" s="120"/>
      <c r="AWX1" s="120"/>
      <c r="AWY1" s="120"/>
      <c r="AWZ1" s="120"/>
      <c r="AXA1" s="120"/>
      <c r="AXB1" s="120"/>
      <c r="AXC1" s="120"/>
      <c r="AXD1" s="120"/>
      <c r="AXE1" s="120"/>
      <c r="AXF1" s="120"/>
      <c r="AXG1" s="120"/>
      <c r="AXH1" s="120"/>
      <c r="AXI1" s="120"/>
      <c r="AXJ1" s="120"/>
      <c r="AXK1" s="120"/>
      <c r="AXL1" s="120"/>
      <c r="AXM1" s="120"/>
      <c r="AXN1" s="120"/>
      <c r="AXO1" s="120"/>
      <c r="AXP1" s="120"/>
      <c r="AXQ1" s="120"/>
      <c r="AXR1" s="120"/>
      <c r="AXS1" s="120"/>
      <c r="AXT1" s="120"/>
      <c r="AXU1" s="120"/>
      <c r="AXV1" s="120"/>
      <c r="AXW1" s="120"/>
      <c r="AXX1" s="120"/>
      <c r="AXY1" s="120"/>
      <c r="AXZ1" s="120"/>
      <c r="AYA1" s="120"/>
      <c r="AYB1" s="120"/>
      <c r="AYC1" s="120"/>
      <c r="AYD1" s="120"/>
      <c r="AYE1" s="120"/>
      <c r="AYF1" s="120"/>
      <c r="AYG1" s="120"/>
      <c r="AYH1" s="120"/>
      <c r="AYI1" s="120"/>
      <c r="AYJ1" s="120"/>
      <c r="AYK1" s="120"/>
      <c r="AYL1" s="120"/>
      <c r="AYM1" s="120"/>
      <c r="AYN1" s="120"/>
      <c r="AYO1" s="120"/>
      <c r="AYP1" s="120"/>
      <c r="AYQ1" s="120"/>
      <c r="AYR1" s="120"/>
      <c r="AYS1" s="120"/>
      <c r="AYT1" s="120"/>
      <c r="AYU1" s="120"/>
      <c r="AYV1" s="120"/>
      <c r="AYW1" s="120"/>
      <c r="AYX1" s="120"/>
      <c r="AYY1" s="120"/>
      <c r="AYZ1" s="120"/>
      <c r="AZA1" s="120"/>
      <c r="AZB1" s="120"/>
      <c r="AZC1" s="120"/>
      <c r="AZD1" s="120"/>
      <c r="AZE1" s="120"/>
      <c r="AZF1" s="120"/>
      <c r="AZG1" s="120"/>
      <c r="AZH1" s="120"/>
      <c r="AZI1" s="120"/>
      <c r="AZJ1" s="120"/>
      <c r="AZK1" s="120"/>
      <c r="AZL1" s="120"/>
      <c r="AZM1" s="120"/>
      <c r="AZN1" s="120"/>
      <c r="AZO1" s="120"/>
      <c r="AZP1" s="120"/>
      <c r="AZQ1" s="120"/>
      <c r="AZR1" s="120"/>
      <c r="AZS1" s="120"/>
      <c r="AZT1" s="120"/>
      <c r="AZU1" s="120"/>
      <c r="AZV1" s="120"/>
      <c r="AZW1" s="120"/>
      <c r="AZX1" s="120"/>
      <c r="AZY1" s="120"/>
      <c r="AZZ1" s="120"/>
      <c r="BAA1" s="120"/>
      <c r="BAB1" s="120"/>
      <c r="BAC1" s="120"/>
      <c r="BAD1" s="120"/>
      <c r="BAE1" s="120"/>
      <c r="BAF1" s="120"/>
      <c r="BAG1" s="120"/>
      <c r="BAH1" s="120"/>
      <c r="BAI1" s="120"/>
      <c r="BAJ1" s="120"/>
      <c r="BAK1" s="120"/>
      <c r="BAL1" s="120"/>
      <c r="BAM1" s="120"/>
      <c r="BAN1" s="120"/>
      <c r="BAO1" s="120"/>
      <c r="BAP1" s="120"/>
      <c r="BAQ1" s="120"/>
      <c r="BAR1" s="120"/>
      <c r="BAS1" s="120"/>
      <c r="BAT1" s="120"/>
      <c r="BAU1" s="120"/>
      <c r="BAV1" s="120"/>
      <c r="BAW1" s="120"/>
      <c r="BAX1" s="120"/>
      <c r="BAY1" s="120"/>
      <c r="BAZ1" s="120"/>
      <c r="BBA1" s="120"/>
      <c r="BBB1" s="120"/>
      <c r="BBC1" s="120"/>
      <c r="BBD1" s="120"/>
      <c r="BBE1" s="120"/>
      <c r="BBF1" s="120"/>
      <c r="BBG1" s="120"/>
      <c r="BBH1" s="120"/>
      <c r="BBI1" s="120"/>
      <c r="BBJ1" s="120"/>
      <c r="BBK1" s="120"/>
      <c r="BBL1" s="120"/>
      <c r="BBM1" s="120"/>
      <c r="BBN1" s="120"/>
      <c r="BBO1" s="120"/>
      <c r="BBP1" s="120"/>
      <c r="BBQ1" s="120"/>
      <c r="BBR1" s="120"/>
      <c r="BBS1" s="120"/>
      <c r="BBT1" s="120"/>
      <c r="BBU1" s="120"/>
      <c r="BBV1" s="120"/>
      <c r="BBW1" s="120"/>
      <c r="BBX1" s="120"/>
      <c r="BBY1" s="120"/>
      <c r="BBZ1" s="120"/>
      <c r="BCA1" s="120"/>
      <c r="BCB1" s="120"/>
      <c r="BCC1" s="120"/>
      <c r="BCD1" s="120"/>
      <c r="BCE1" s="120"/>
      <c r="BCF1" s="120"/>
      <c r="BCG1" s="120"/>
      <c r="BCH1" s="120"/>
      <c r="BCI1" s="120"/>
      <c r="BCJ1" s="120"/>
      <c r="BCK1" s="120"/>
      <c r="BCL1" s="120"/>
      <c r="BCM1" s="120"/>
      <c r="BCN1" s="120"/>
      <c r="BCO1" s="120"/>
      <c r="BCP1" s="120"/>
      <c r="BCQ1" s="120"/>
      <c r="BCR1" s="120"/>
      <c r="BCS1" s="120"/>
      <c r="BCT1" s="120"/>
      <c r="BCU1" s="120"/>
      <c r="BCV1" s="120"/>
      <c r="BCW1" s="120"/>
      <c r="BCX1" s="120"/>
      <c r="BCY1" s="120"/>
      <c r="BCZ1" s="120"/>
      <c r="BDA1" s="120"/>
      <c r="BDB1" s="120"/>
      <c r="BDC1" s="120"/>
      <c r="BDD1" s="120"/>
      <c r="BDE1" s="120"/>
      <c r="BDF1" s="120"/>
      <c r="BDG1" s="120"/>
      <c r="BDH1" s="120"/>
      <c r="BDI1" s="120"/>
      <c r="BDJ1" s="120"/>
      <c r="BDK1" s="120"/>
      <c r="BDL1" s="120"/>
      <c r="BDM1" s="120"/>
      <c r="BDN1" s="120"/>
      <c r="BDO1" s="120"/>
      <c r="BDP1" s="120"/>
      <c r="BDQ1" s="120"/>
      <c r="BDR1" s="120"/>
      <c r="BDS1" s="120"/>
      <c r="BDT1" s="120"/>
      <c r="BDU1" s="120"/>
      <c r="BDV1" s="120"/>
      <c r="BDW1" s="120"/>
      <c r="BDX1" s="120"/>
      <c r="BDY1" s="120"/>
      <c r="BDZ1" s="120"/>
      <c r="BEA1" s="120"/>
      <c r="BEB1" s="120"/>
      <c r="BEC1" s="120"/>
      <c r="BED1" s="120"/>
      <c r="BEE1" s="120"/>
      <c r="BEF1" s="120"/>
      <c r="BEG1" s="120"/>
      <c r="BEH1" s="120"/>
      <c r="BEI1" s="120"/>
      <c r="BEJ1" s="120"/>
      <c r="BEK1" s="120"/>
      <c r="BEL1" s="120"/>
      <c r="BEM1" s="120"/>
      <c r="BEN1" s="120"/>
      <c r="BEO1" s="120"/>
      <c r="BEP1" s="120"/>
      <c r="BEQ1" s="120"/>
      <c r="BER1" s="120"/>
      <c r="BES1" s="120"/>
      <c r="BET1" s="120"/>
      <c r="BEU1" s="120"/>
      <c r="BEV1" s="120"/>
      <c r="BEW1" s="120"/>
      <c r="BEX1" s="120"/>
      <c r="BEY1" s="120"/>
      <c r="BEZ1" s="120"/>
      <c r="BFA1" s="120"/>
      <c r="BFB1" s="120"/>
      <c r="BFC1" s="120"/>
      <c r="BFD1" s="120"/>
      <c r="BFE1" s="120"/>
      <c r="BFF1" s="120"/>
      <c r="BFG1" s="120"/>
      <c r="BFH1" s="120"/>
      <c r="BFI1" s="120"/>
      <c r="BFJ1" s="120"/>
      <c r="BFK1" s="120"/>
      <c r="BFL1" s="120"/>
      <c r="BFM1" s="120"/>
      <c r="BFN1" s="120"/>
      <c r="BFO1" s="120"/>
      <c r="BFP1" s="120"/>
      <c r="BFQ1" s="120"/>
      <c r="BFR1" s="120"/>
      <c r="BFS1" s="120"/>
      <c r="BFT1" s="120"/>
      <c r="BFU1" s="120"/>
      <c r="BFV1" s="120"/>
      <c r="BFW1" s="120"/>
      <c r="BFX1" s="120"/>
      <c r="BFY1" s="120"/>
      <c r="BFZ1" s="120"/>
      <c r="BGA1" s="120"/>
      <c r="BGB1" s="120"/>
      <c r="BGC1" s="120"/>
      <c r="BGD1" s="120"/>
      <c r="BGE1" s="120"/>
      <c r="BGF1" s="120"/>
      <c r="BGG1" s="120"/>
      <c r="BGH1" s="120"/>
      <c r="BGI1" s="120"/>
      <c r="BGJ1" s="120"/>
      <c r="BGK1" s="120"/>
      <c r="BGL1" s="120"/>
      <c r="BGM1" s="120"/>
      <c r="BGN1" s="120"/>
      <c r="BGO1" s="120"/>
      <c r="BGP1" s="120"/>
      <c r="BGQ1" s="120"/>
      <c r="BGR1" s="120"/>
      <c r="BGS1" s="120"/>
      <c r="BGT1" s="120"/>
      <c r="BGU1" s="120"/>
      <c r="BGV1" s="120"/>
      <c r="BGW1" s="120"/>
      <c r="BGX1" s="120"/>
      <c r="BGY1" s="120"/>
      <c r="BGZ1" s="120"/>
      <c r="BHA1" s="120"/>
      <c r="BHB1" s="120"/>
      <c r="BHC1" s="120"/>
      <c r="BHD1" s="120"/>
      <c r="BHE1" s="120"/>
      <c r="BHF1" s="120"/>
      <c r="BHG1" s="120"/>
      <c r="BHH1" s="120"/>
      <c r="BHI1" s="120"/>
      <c r="BHJ1" s="120"/>
      <c r="BHK1" s="120"/>
      <c r="BHL1" s="120"/>
      <c r="BHM1" s="120"/>
      <c r="BHN1" s="120"/>
      <c r="BHO1" s="120"/>
      <c r="BHP1" s="120"/>
      <c r="BHQ1" s="120"/>
      <c r="BHR1" s="120"/>
      <c r="BHS1" s="120"/>
      <c r="BHT1" s="120"/>
      <c r="BHU1" s="120"/>
      <c r="BHV1" s="120"/>
      <c r="BHW1" s="120"/>
      <c r="BHX1" s="120"/>
      <c r="BHY1" s="120"/>
      <c r="BHZ1" s="120"/>
      <c r="BIA1" s="120"/>
      <c r="BIB1" s="120"/>
      <c r="BIC1" s="120"/>
      <c r="BID1" s="120"/>
      <c r="BIE1" s="120"/>
      <c r="BIF1" s="120"/>
      <c r="BIG1" s="120"/>
      <c r="BIH1" s="120"/>
      <c r="BII1" s="120"/>
      <c r="BIJ1" s="120"/>
      <c r="BIK1" s="120"/>
      <c r="BIL1" s="120"/>
      <c r="BIM1" s="120"/>
      <c r="BIN1" s="120"/>
      <c r="BIO1" s="120"/>
      <c r="BIP1" s="120"/>
      <c r="BIQ1" s="120"/>
      <c r="BIR1" s="120"/>
      <c r="BIS1" s="120"/>
      <c r="BIT1" s="120"/>
      <c r="BIU1" s="120"/>
      <c r="BIV1" s="120"/>
      <c r="BIW1" s="120"/>
      <c r="BIX1" s="120"/>
      <c r="BIY1" s="120"/>
      <c r="BIZ1" s="120"/>
      <c r="BJA1" s="120"/>
      <c r="BJB1" s="120"/>
      <c r="BJC1" s="120"/>
      <c r="BJD1" s="120"/>
      <c r="BJE1" s="120"/>
      <c r="BJF1" s="120"/>
      <c r="BJG1" s="120"/>
      <c r="BJH1" s="120"/>
      <c r="BJI1" s="120"/>
      <c r="BJJ1" s="120"/>
      <c r="BJK1" s="120"/>
      <c r="BJL1" s="120"/>
      <c r="BJM1" s="120"/>
      <c r="BJN1" s="120"/>
      <c r="BJO1" s="120"/>
      <c r="BJP1" s="120"/>
      <c r="BJQ1" s="120"/>
      <c r="BJR1" s="120"/>
      <c r="BJS1" s="120"/>
      <c r="BJT1" s="120"/>
      <c r="BJU1" s="120"/>
      <c r="BJV1" s="120"/>
      <c r="BJW1" s="120"/>
      <c r="BJX1" s="120"/>
      <c r="BJY1" s="120"/>
      <c r="BJZ1" s="120"/>
      <c r="BKA1" s="120"/>
      <c r="BKB1" s="120"/>
      <c r="BKC1" s="120"/>
      <c r="BKD1" s="120"/>
      <c r="BKE1" s="120"/>
      <c r="BKF1" s="120"/>
      <c r="BKG1" s="120"/>
      <c r="BKH1" s="120"/>
      <c r="BKI1" s="120"/>
      <c r="BKJ1" s="120"/>
      <c r="BKK1" s="120"/>
      <c r="BKL1" s="120"/>
      <c r="BKM1" s="120"/>
      <c r="BKN1" s="120"/>
      <c r="BKO1" s="120"/>
      <c r="BKP1" s="120"/>
      <c r="BKQ1" s="120"/>
      <c r="BKR1" s="120"/>
      <c r="BKS1" s="120"/>
      <c r="BKT1" s="120"/>
      <c r="BKU1" s="120"/>
      <c r="BKV1" s="120"/>
      <c r="BKW1" s="120"/>
      <c r="BKX1" s="120"/>
      <c r="BKY1" s="120"/>
      <c r="BKZ1" s="120"/>
      <c r="BLA1" s="120"/>
      <c r="BLB1" s="120"/>
      <c r="BLC1" s="120"/>
      <c r="BLD1" s="120"/>
      <c r="BLE1" s="120"/>
      <c r="BLF1" s="120"/>
      <c r="BLG1" s="120"/>
      <c r="BLH1" s="120"/>
      <c r="BLI1" s="120"/>
      <c r="BLJ1" s="120"/>
      <c r="BLK1" s="120"/>
      <c r="BLL1" s="120"/>
      <c r="BLM1" s="120"/>
      <c r="BLN1" s="120"/>
      <c r="BLO1" s="120"/>
      <c r="BLP1" s="120"/>
      <c r="BLQ1" s="120"/>
      <c r="BLR1" s="120"/>
      <c r="BLS1" s="120"/>
      <c r="BLT1" s="120"/>
      <c r="BLU1" s="120"/>
      <c r="BLV1" s="120"/>
      <c r="BLW1" s="120"/>
      <c r="BLX1" s="120"/>
      <c r="BLY1" s="120"/>
      <c r="BLZ1" s="120"/>
      <c r="BMA1" s="120"/>
      <c r="BMB1" s="120"/>
      <c r="BMC1" s="120"/>
      <c r="BMD1" s="120"/>
      <c r="BME1" s="120"/>
      <c r="BMF1" s="120"/>
      <c r="BMG1" s="120"/>
      <c r="BMH1" s="120"/>
      <c r="BMI1" s="120"/>
      <c r="BMJ1" s="120"/>
      <c r="BMK1" s="120"/>
      <c r="BML1" s="120"/>
      <c r="BMM1" s="120"/>
      <c r="BMN1" s="120"/>
      <c r="BMO1" s="120"/>
      <c r="BMP1" s="120"/>
      <c r="BMQ1" s="120"/>
      <c r="BMR1" s="120"/>
      <c r="BMS1" s="120"/>
      <c r="BMT1" s="120"/>
      <c r="BMU1" s="120"/>
      <c r="BMV1" s="120"/>
      <c r="BMW1" s="120"/>
      <c r="BMX1" s="120"/>
      <c r="BMY1" s="120"/>
      <c r="BMZ1" s="120"/>
      <c r="BNA1" s="120"/>
      <c r="BNB1" s="120"/>
      <c r="BNC1" s="120"/>
      <c r="BND1" s="120"/>
      <c r="BNE1" s="120"/>
      <c r="BNF1" s="120"/>
      <c r="BNG1" s="120"/>
      <c r="BNH1" s="120"/>
      <c r="BNI1" s="120"/>
      <c r="BNJ1" s="120"/>
      <c r="BNK1" s="120"/>
      <c r="BNL1" s="120"/>
      <c r="BNM1" s="120"/>
      <c r="BNN1" s="120"/>
      <c r="BNO1" s="120"/>
      <c r="BNP1" s="120"/>
      <c r="BNQ1" s="120"/>
      <c r="BNR1" s="120"/>
      <c r="BNS1" s="120"/>
      <c r="BNT1" s="120"/>
      <c r="BNU1" s="120"/>
      <c r="BNV1" s="120"/>
      <c r="BNW1" s="120"/>
      <c r="BNX1" s="120"/>
      <c r="BNY1" s="120"/>
      <c r="BNZ1" s="120"/>
      <c r="BOA1" s="120"/>
      <c r="BOB1" s="120"/>
      <c r="BOC1" s="120"/>
      <c r="BOD1" s="120"/>
      <c r="BOE1" s="120"/>
      <c r="BOF1" s="120"/>
      <c r="BOG1" s="120"/>
      <c r="BOH1" s="120"/>
      <c r="BOI1" s="120"/>
      <c r="BOJ1" s="120"/>
      <c r="BOK1" s="120"/>
      <c r="BOL1" s="120"/>
      <c r="BOM1" s="120"/>
      <c r="BON1" s="120"/>
      <c r="BOO1" s="120"/>
      <c r="BOP1" s="120"/>
      <c r="BOQ1" s="120"/>
      <c r="BOR1" s="120"/>
      <c r="BOS1" s="120"/>
      <c r="BOT1" s="120"/>
      <c r="BOU1" s="120"/>
      <c r="BOV1" s="120"/>
      <c r="BOW1" s="120"/>
      <c r="BOX1" s="120"/>
      <c r="BOY1" s="120"/>
      <c r="BOZ1" s="120"/>
      <c r="BPA1" s="120"/>
      <c r="BPB1" s="120"/>
      <c r="BPC1" s="120"/>
      <c r="BPD1" s="120"/>
      <c r="BPE1" s="120"/>
      <c r="BPF1" s="120"/>
      <c r="BPG1" s="120"/>
      <c r="BPH1" s="120"/>
      <c r="BPI1" s="120"/>
      <c r="BPJ1" s="120"/>
      <c r="BPK1" s="120"/>
      <c r="BPL1" s="120"/>
      <c r="BPM1" s="120"/>
      <c r="BPN1" s="120"/>
      <c r="BPO1" s="120"/>
      <c r="BPP1" s="120"/>
      <c r="BPQ1" s="120"/>
      <c r="BPR1" s="120"/>
      <c r="BPS1" s="120"/>
      <c r="BPT1" s="120"/>
      <c r="BPU1" s="120"/>
      <c r="BPV1" s="120"/>
      <c r="BPW1" s="120"/>
      <c r="BPX1" s="120"/>
      <c r="BPY1" s="120"/>
      <c r="BPZ1" s="120"/>
      <c r="BQA1" s="120"/>
      <c r="BQB1" s="120"/>
      <c r="BQC1" s="120"/>
      <c r="BQD1" s="120"/>
      <c r="BQE1" s="120"/>
      <c r="BQF1" s="120"/>
      <c r="BQG1" s="120"/>
      <c r="BQH1" s="120"/>
      <c r="BQI1" s="120"/>
      <c r="BQJ1" s="120"/>
      <c r="BQK1" s="120"/>
      <c r="BQL1" s="120"/>
      <c r="BQM1" s="120"/>
      <c r="BQN1" s="120"/>
      <c r="BQO1" s="120"/>
      <c r="BQP1" s="120"/>
      <c r="BQQ1" s="120"/>
      <c r="BQR1" s="120"/>
      <c r="BQS1" s="120"/>
      <c r="BQT1" s="120"/>
      <c r="BQU1" s="120"/>
      <c r="BQV1" s="120"/>
      <c r="BQW1" s="120"/>
      <c r="BQX1" s="120"/>
      <c r="BQY1" s="120"/>
      <c r="BQZ1" s="120"/>
      <c r="BRA1" s="120"/>
      <c r="BRB1" s="120"/>
      <c r="BRC1" s="120"/>
      <c r="BRD1" s="120"/>
      <c r="BRE1" s="120"/>
      <c r="BRF1" s="120"/>
      <c r="BRG1" s="120"/>
      <c r="BRH1" s="120"/>
      <c r="BRI1" s="120"/>
      <c r="BRJ1" s="120"/>
      <c r="BRK1" s="120"/>
      <c r="BRL1" s="120"/>
      <c r="BRM1" s="120"/>
      <c r="BRN1" s="120"/>
      <c r="BRO1" s="120"/>
      <c r="BRP1" s="120"/>
      <c r="BRQ1" s="120"/>
      <c r="BRR1" s="120"/>
      <c r="BRS1" s="120"/>
      <c r="BRT1" s="120"/>
      <c r="BRU1" s="120"/>
      <c r="BRV1" s="120"/>
      <c r="BRW1" s="120"/>
      <c r="BRX1" s="120"/>
      <c r="BRY1" s="120"/>
      <c r="BRZ1" s="120"/>
      <c r="BSA1" s="120"/>
      <c r="BSB1" s="120"/>
      <c r="BSC1" s="120"/>
      <c r="BSD1" s="120"/>
      <c r="BSE1" s="120"/>
      <c r="BSF1" s="120"/>
      <c r="BSG1" s="120"/>
      <c r="BSH1" s="120"/>
      <c r="BSI1" s="120"/>
      <c r="BSJ1" s="120"/>
      <c r="BSK1" s="120"/>
      <c r="BSL1" s="120"/>
      <c r="BSM1" s="120"/>
      <c r="BSN1" s="120"/>
      <c r="BSO1" s="120"/>
      <c r="BSP1" s="120"/>
      <c r="BSQ1" s="120"/>
      <c r="BSR1" s="120"/>
      <c r="BSS1" s="120"/>
      <c r="BST1" s="120"/>
      <c r="BSU1" s="120"/>
      <c r="BSV1" s="120"/>
      <c r="BSW1" s="120"/>
      <c r="BSX1" s="120"/>
      <c r="BSY1" s="120"/>
      <c r="BSZ1" s="120"/>
      <c r="BTA1" s="120"/>
      <c r="BTB1" s="120"/>
      <c r="BTC1" s="120"/>
      <c r="BTD1" s="120"/>
      <c r="BTE1" s="120"/>
      <c r="BTF1" s="120"/>
      <c r="BTG1" s="120"/>
      <c r="BTH1" s="120"/>
      <c r="BTI1" s="120"/>
      <c r="BTJ1" s="120"/>
      <c r="BTK1" s="120"/>
      <c r="BTL1" s="120"/>
      <c r="BTM1" s="120"/>
      <c r="BTN1" s="120"/>
      <c r="BTO1" s="120"/>
      <c r="BTP1" s="120"/>
      <c r="BTQ1" s="120"/>
      <c r="BTR1" s="120"/>
      <c r="BTS1" s="120"/>
      <c r="BTT1" s="120"/>
      <c r="BTU1" s="120"/>
      <c r="BTV1" s="120"/>
      <c r="BTW1" s="120"/>
      <c r="BTX1" s="120"/>
      <c r="BTY1" s="120"/>
      <c r="BTZ1" s="120"/>
      <c r="BUA1" s="120"/>
      <c r="BUB1" s="120"/>
      <c r="BUC1" s="120"/>
      <c r="BUD1" s="120"/>
      <c r="BUE1" s="120"/>
      <c r="BUF1" s="120"/>
      <c r="BUG1" s="120"/>
      <c r="BUH1" s="120"/>
      <c r="BUI1" s="120"/>
      <c r="BUJ1" s="120"/>
      <c r="BUK1" s="120"/>
      <c r="BUL1" s="120"/>
      <c r="BUM1" s="120"/>
      <c r="BUN1" s="120"/>
      <c r="BUO1" s="120"/>
      <c r="BUP1" s="120"/>
      <c r="BUQ1" s="120"/>
      <c r="BUR1" s="120"/>
      <c r="BUS1" s="120"/>
      <c r="BUT1" s="120"/>
      <c r="BUU1" s="120"/>
      <c r="BUV1" s="120"/>
      <c r="BUW1" s="120"/>
      <c r="BUX1" s="120"/>
      <c r="BUY1" s="120"/>
      <c r="BUZ1" s="120"/>
      <c r="BVA1" s="120"/>
      <c r="BVB1" s="120"/>
      <c r="BVC1" s="120"/>
      <c r="BVD1" s="120"/>
      <c r="BVE1" s="120"/>
      <c r="BVF1" s="120"/>
      <c r="BVG1" s="120"/>
      <c r="BVH1" s="120"/>
      <c r="BVI1" s="120"/>
      <c r="BVJ1" s="120"/>
      <c r="BVK1" s="120"/>
      <c r="BVL1" s="120"/>
      <c r="BVM1" s="120"/>
      <c r="BVN1" s="120"/>
      <c r="BVO1" s="120"/>
      <c r="BVP1" s="120"/>
      <c r="BVQ1" s="120"/>
      <c r="BVR1" s="120"/>
      <c r="BVS1" s="120"/>
      <c r="BVT1" s="120"/>
      <c r="BVU1" s="120"/>
      <c r="BVV1" s="120"/>
      <c r="BVW1" s="120"/>
      <c r="BVX1" s="120"/>
      <c r="BVY1" s="120"/>
      <c r="BVZ1" s="120"/>
      <c r="BWA1" s="120"/>
      <c r="BWB1" s="120"/>
      <c r="BWC1" s="120"/>
      <c r="BWD1" s="120"/>
      <c r="BWE1" s="120"/>
      <c r="BWF1" s="120"/>
      <c r="BWG1" s="120"/>
      <c r="BWH1" s="120"/>
      <c r="BWI1" s="120"/>
      <c r="BWJ1" s="120"/>
      <c r="BWK1" s="120"/>
      <c r="BWL1" s="120"/>
      <c r="BWM1" s="120"/>
      <c r="BWN1" s="120"/>
      <c r="BWO1" s="120"/>
      <c r="BWP1" s="120"/>
      <c r="BWQ1" s="120"/>
      <c r="BWR1" s="120"/>
      <c r="BWS1" s="120"/>
      <c r="BWT1" s="120"/>
      <c r="BWU1" s="120"/>
      <c r="BWV1" s="120"/>
      <c r="BWW1" s="120"/>
      <c r="BWX1" s="120"/>
      <c r="BWY1" s="120"/>
      <c r="BWZ1" s="120"/>
      <c r="BXA1" s="120"/>
      <c r="BXB1" s="120"/>
      <c r="BXC1" s="120"/>
      <c r="BXD1" s="120"/>
      <c r="BXE1" s="120"/>
      <c r="BXF1" s="120"/>
      <c r="BXG1" s="120"/>
      <c r="BXH1" s="120"/>
      <c r="BXI1" s="120"/>
      <c r="BXJ1" s="120"/>
      <c r="BXK1" s="120"/>
      <c r="BXL1" s="120"/>
      <c r="BXM1" s="120"/>
      <c r="BXN1" s="120"/>
      <c r="BXO1" s="120"/>
      <c r="BXP1" s="120"/>
      <c r="BXQ1" s="120"/>
      <c r="BXR1" s="120"/>
      <c r="BXS1" s="120"/>
      <c r="BXT1" s="120"/>
      <c r="BXU1" s="120"/>
      <c r="BXV1" s="120"/>
      <c r="BXW1" s="120"/>
      <c r="BXX1" s="120"/>
      <c r="BXY1" s="120"/>
      <c r="BXZ1" s="120"/>
      <c r="BYA1" s="120"/>
      <c r="BYB1" s="120"/>
      <c r="BYC1" s="120"/>
      <c r="BYD1" s="120"/>
      <c r="BYE1" s="120"/>
      <c r="BYF1" s="120"/>
      <c r="BYG1" s="120"/>
      <c r="BYH1" s="120"/>
      <c r="BYI1" s="120"/>
      <c r="BYJ1" s="120"/>
      <c r="BYK1" s="120"/>
      <c r="BYL1" s="120"/>
      <c r="BYM1" s="120"/>
      <c r="BYN1" s="120"/>
      <c r="BYO1" s="120"/>
      <c r="BYP1" s="120"/>
      <c r="BYQ1" s="120"/>
      <c r="BYR1" s="120"/>
      <c r="BYS1" s="120"/>
      <c r="BYT1" s="120"/>
      <c r="BYU1" s="120"/>
      <c r="BYV1" s="120"/>
      <c r="BYW1" s="120"/>
      <c r="BYX1" s="120"/>
      <c r="BYY1" s="120"/>
      <c r="BYZ1" s="120"/>
      <c r="BZA1" s="120"/>
      <c r="BZB1" s="120"/>
      <c r="BZC1" s="120"/>
      <c r="BZD1" s="120"/>
      <c r="BZE1" s="120"/>
      <c r="BZF1" s="120"/>
      <c r="BZG1" s="120"/>
      <c r="BZH1" s="120"/>
      <c r="BZI1" s="120"/>
      <c r="BZJ1" s="120"/>
      <c r="BZK1" s="120"/>
      <c r="BZL1" s="120"/>
      <c r="BZM1" s="120"/>
      <c r="BZN1" s="120"/>
      <c r="BZO1" s="120"/>
      <c r="BZP1" s="120"/>
      <c r="BZQ1" s="120"/>
      <c r="BZR1" s="120"/>
      <c r="BZS1" s="120"/>
      <c r="BZT1" s="120"/>
      <c r="BZU1" s="120"/>
      <c r="BZV1" s="120"/>
      <c r="BZW1" s="120"/>
      <c r="BZX1" s="120"/>
      <c r="BZY1" s="120"/>
      <c r="BZZ1" s="120"/>
      <c r="CAA1" s="120"/>
      <c r="CAB1" s="120"/>
      <c r="CAC1" s="120"/>
      <c r="CAD1" s="120"/>
      <c r="CAE1" s="120"/>
      <c r="CAF1" s="120"/>
      <c r="CAG1" s="120"/>
      <c r="CAH1" s="120"/>
      <c r="CAI1" s="120"/>
      <c r="CAJ1" s="120"/>
      <c r="CAK1" s="120"/>
      <c r="CAL1" s="120"/>
      <c r="CAM1" s="120"/>
      <c r="CAN1" s="120"/>
      <c r="CAO1" s="120"/>
      <c r="CAP1" s="120"/>
      <c r="CAQ1" s="120"/>
      <c r="CAR1" s="120"/>
      <c r="CAS1" s="120"/>
      <c r="CAT1" s="120"/>
      <c r="CAU1" s="120"/>
      <c r="CAV1" s="120"/>
      <c r="CAW1" s="120"/>
      <c r="CAX1" s="120"/>
      <c r="CAY1" s="120"/>
      <c r="CAZ1" s="120"/>
      <c r="CBA1" s="120"/>
      <c r="CBB1" s="120"/>
      <c r="CBC1" s="120"/>
      <c r="CBD1" s="120"/>
      <c r="CBE1" s="120"/>
      <c r="CBF1" s="120"/>
      <c r="CBG1" s="120"/>
      <c r="CBH1" s="120"/>
      <c r="CBI1" s="120"/>
      <c r="CBJ1" s="120"/>
      <c r="CBK1" s="120"/>
      <c r="CBL1" s="120"/>
      <c r="CBM1" s="120"/>
      <c r="CBN1" s="120"/>
      <c r="CBO1" s="120"/>
      <c r="CBP1" s="120"/>
      <c r="CBQ1" s="120"/>
      <c r="CBR1" s="120"/>
      <c r="CBS1" s="120"/>
      <c r="CBT1" s="120"/>
      <c r="CBU1" s="120"/>
      <c r="CBV1" s="120"/>
      <c r="CBW1" s="120"/>
      <c r="CBX1" s="120"/>
      <c r="CBY1" s="120"/>
      <c r="CBZ1" s="120"/>
      <c r="CCA1" s="120"/>
      <c r="CCB1" s="120"/>
      <c r="CCC1" s="120"/>
      <c r="CCD1" s="120"/>
      <c r="CCE1" s="120"/>
      <c r="CCF1" s="120"/>
      <c r="CCG1" s="120"/>
      <c r="CCH1" s="120"/>
      <c r="CCI1" s="120"/>
      <c r="CCJ1" s="120"/>
      <c r="CCK1" s="120"/>
      <c r="CCL1" s="120"/>
      <c r="CCM1" s="120"/>
      <c r="CCN1" s="120"/>
      <c r="CCO1" s="120"/>
      <c r="CCP1" s="120"/>
      <c r="CCQ1" s="120"/>
      <c r="CCR1" s="120"/>
      <c r="CCS1" s="120"/>
      <c r="CCT1" s="120"/>
      <c r="CCU1" s="120"/>
      <c r="CCV1" s="120"/>
      <c r="CCW1" s="120"/>
      <c r="CCX1" s="120"/>
      <c r="CCY1" s="120"/>
      <c r="CCZ1" s="120"/>
      <c r="CDA1" s="120"/>
      <c r="CDB1" s="120"/>
      <c r="CDC1" s="120"/>
      <c r="CDD1" s="120"/>
      <c r="CDE1" s="120"/>
      <c r="CDF1" s="120"/>
      <c r="CDG1" s="120"/>
      <c r="CDH1" s="120"/>
      <c r="CDI1" s="120"/>
      <c r="CDJ1" s="120"/>
      <c r="CDK1" s="120"/>
      <c r="CDL1" s="120"/>
      <c r="CDM1" s="120"/>
      <c r="CDN1" s="120"/>
      <c r="CDO1" s="120"/>
      <c r="CDP1" s="120"/>
      <c r="CDQ1" s="120"/>
      <c r="CDR1" s="120"/>
      <c r="CDS1" s="120"/>
      <c r="CDT1" s="120"/>
      <c r="CDU1" s="120"/>
      <c r="CDV1" s="120"/>
      <c r="CDW1" s="120"/>
      <c r="CDX1" s="120"/>
      <c r="CDY1" s="120"/>
      <c r="CDZ1" s="120"/>
      <c r="CEA1" s="120"/>
      <c r="CEB1" s="120"/>
      <c r="CEC1" s="120"/>
      <c r="CED1" s="120"/>
      <c r="CEE1" s="120"/>
      <c r="CEF1" s="120"/>
      <c r="CEG1" s="120"/>
      <c r="CEH1" s="120"/>
      <c r="CEI1" s="120"/>
      <c r="CEJ1" s="120"/>
      <c r="CEK1" s="120"/>
      <c r="CEL1" s="120"/>
      <c r="CEM1" s="120"/>
      <c r="CEN1" s="120"/>
      <c r="CEO1" s="120"/>
      <c r="CEP1" s="120"/>
      <c r="CEQ1" s="120"/>
      <c r="CER1" s="120"/>
      <c r="CES1" s="120"/>
      <c r="CET1" s="120"/>
      <c r="CEU1" s="120"/>
      <c r="CEV1" s="120"/>
      <c r="CEW1" s="120"/>
      <c r="CEX1" s="120"/>
      <c r="CEY1" s="120"/>
      <c r="CEZ1" s="120"/>
      <c r="CFA1" s="120"/>
      <c r="CFB1" s="120"/>
      <c r="CFC1" s="120"/>
      <c r="CFD1" s="120"/>
      <c r="CFE1" s="120"/>
      <c r="CFF1" s="120"/>
      <c r="CFG1" s="120"/>
      <c r="CFH1" s="120"/>
      <c r="CFI1" s="120"/>
      <c r="CFJ1" s="120"/>
      <c r="CFK1" s="120"/>
      <c r="CFL1" s="120"/>
      <c r="CFM1" s="120"/>
      <c r="CFN1" s="120"/>
      <c r="CFO1" s="120"/>
      <c r="CFP1" s="120"/>
      <c r="CFQ1" s="120"/>
      <c r="CFR1" s="120"/>
      <c r="CFS1" s="120"/>
      <c r="CFT1" s="120"/>
      <c r="CFU1" s="120"/>
      <c r="CFV1" s="120"/>
      <c r="CFW1" s="120"/>
      <c r="CFX1" s="120"/>
      <c r="CFY1" s="120"/>
      <c r="CFZ1" s="120"/>
      <c r="CGA1" s="120"/>
      <c r="CGB1" s="120"/>
      <c r="CGC1" s="120"/>
      <c r="CGD1" s="120"/>
      <c r="CGE1" s="120"/>
      <c r="CGF1" s="120"/>
      <c r="CGG1" s="120"/>
      <c r="CGH1" s="120"/>
      <c r="CGI1" s="120"/>
      <c r="CGJ1" s="120"/>
      <c r="CGK1" s="120"/>
      <c r="CGL1" s="120"/>
      <c r="CGM1" s="120"/>
      <c r="CGN1" s="120"/>
      <c r="CGO1" s="120"/>
      <c r="CGP1" s="120"/>
      <c r="CGQ1" s="120"/>
      <c r="CGR1" s="120"/>
      <c r="CGS1" s="120"/>
      <c r="CGT1" s="120"/>
      <c r="CGU1" s="120"/>
      <c r="CGV1" s="120"/>
      <c r="CGW1" s="120"/>
      <c r="CGX1" s="120"/>
      <c r="CGY1" s="120"/>
      <c r="CGZ1" s="120"/>
      <c r="CHA1" s="120"/>
      <c r="CHB1" s="120"/>
      <c r="CHC1" s="120"/>
      <c r="CHD1" s="120"/>
      <c r="CHE1" s="120"/>
      <c r="CHF1" s="120"/>
      <c r="CHG1" s="120"/>
      <c r="CHH1" s="120"/>
      <c r="CHI1" s="120"/>
      <c r="CHJ1" s="120"/>
      <c r="CHK1" s="120"/>
      <c r="CHL1" s="120"/>
      <c r="CHM1" s="120"/>
      <c r="CHN1" s="120"/>
      <c r="CHO1" s="120"/>
      <c r="CHP1" s="120"/>
      <c r="CHQ1" s="120"/>
      <c r="CHR1" s="120"/>
      <c r="CHS1" s="120"/>
      <c r="CHT1" s="120"/>
      <c r="CHU1" s="120"/>
      <c r="CHV1" s="120"/>
      <c r="CHW1" s="120"/>
      <c r="CHX1" s="120"/>
      <c r="CHY1" s="120"/>
      <c r="CHZ1" s="120"/>
      <c r="CIA1" s="120"/>
      <c r="CIB1" s="120"/>
      <c r="CIC1" s="120"/>
      <c r="CID1" s="120"/>
      <c r="CIE1" s="120"/>
      <c r="CIF1" s="120"/>
      <c r="CIG1" s="120"/>
      <c r="CIH1" s="120"/>
      <c r="CII1" s="120"/>
      <c r="CIJ1" s="120"/>
      <c r="CIK1" s="120"/>
      <c r="CIL1" s="120"/>
      <c r="CIM1" s="120"/>
      <c r="CIN1" s="120"/>
      <c r="CIO1" s="120"/>
      <c r="CIP1" s="120"/>
      <c r="CIQ1" s="120"/>
      <c r="CIR1" s="120"/>
      <c r="CIS1" s="120"/>
      <c r="CIT1" s="120"/>
      <c r="CIU1" s="120"/>
      <c r="CIV1" s="120"/>
      <c r="CIW1" s="120"/>
      <c r="CIX1" s="120"/>
      <c r="CIY1" s="120"/>
      <c r="CIZ1" s="120"/>
      <c r="CJA1" s="120"/>
      <c r="CJB1" s="120"/>
      <c r="CJC1" s="120"/>
      <c r="CJD1" s="120"/>
      <c r="CJE1" s="120"/>
      <c r="CJF1" s="120"/>
      <c r="CJG1" s="120"/>
      <c r="CJH1" s="120"/>
      <c r="CJI1" s="120"/>
      <c r="CJJ1" s="120"/>
      <c r="CJK1" s="120"/>
      <c r="CJL1" s="120"/>
      <c r="CJM1" s="120"/>
      <c r="CJN1" s="120"/>
      <c r="CJO1" s="120"/>
      <c r="CJP1" s="120"/>
      <c r="CJQ1" s="120"/>
      <c r="CJR1" s="120"/>
      <c r="CJS1" s="120"/>
      <c r="CJT1" s="120"/>
      <c r="CJU1" s="120"/>
      <c r="CJV1" s="120"/>
      <c r="CJW1" s="120"/>
      <c r="CJX1" s="120"/>
      <c r="CJY1" s="120"/>
      <c r="CJZ1" s="120"/>
      <c r="CKA1" s="120"/>
      <c r="CKB1" s="120"/>
      <c r="CKC1" s="120"/>
      <c r="CKD1" s="120"/>
      <c r="CKE1" s="120"/>
      <c r="CKF1" s="120"/>
      <c r="CKG1" s="120"/>
      <c r="CKH1" s="120"/>
      <c r="CKI1" s="120"/>
      <c r="CKJ1" s="120"/>
      <c r="CKK1" s="120"/>
      <c r="CKL1" s="120"/>
      <c r="CKM1" s="120"/>
      <c r="CKN1" s="120"/>
      <c r="CKO1" s="120"/>
      <c r="CKP1" s="120"/>
      <c r="CKQ1" s="120"/>
      <c r="CKR1" s="120"/>
      <c r="CKS1" s="120"/>
      <c r="CKT1" s="120"/>
      <c r="CKU1" s="120"/>
      <c r="CKV1" s="120"/>
      <c r="CKW1" s="120"/>
      <c r="CKX1" s="120"/>
      <c r="CKY1" s="120"/>
      <c r="CKZ1" s="120"/>
      <c r="CLA1" s="120"/>
      <c r="CLB1" s="120"/>
      <c r="CLC1" s="120"/>
      <c r="CLD1" s="120"/>
      <c r="CLE1" s="120"/>
      <c r="CLF1" s="120"/>
      <c r="CLG1" s="120"/>
      <c r="CLH1" s="120"/>
      <c r="CLI1" s="120"/>
      <c r="CLJ1" s="120"/>
      <c r="CLK1" s="120"/>
      <c r="CLL1" s="120"/>
      <c r="CLM1" s="120"/>
      <c r="CLN1" s="120"/>
      <c r="CLO1" s="120"/>
      <c r="CLP1" s="120"/>
      <c r="CLQ1" s="120"/>
      <c r="CLR1" s="120"/>
      <c r="CLS1" s="120"/>
      <c r="CLT1" s="120"/>
      <c r="CLU1" s="120"/>
      <c r="CLV1" s="120"/>
      <c r="CLW1" s="120"/>
      <c r="CLX1" s="120"/>
      <c r="CLY1" s="120"/>
      <c r="CLZ1" s="120"/>
      <c r="CMA1" s="120"/>
      <c r="CMB1" s="120"/>
      <c r="CMC1" s="120"/>
      <c r="CMD1" s="120"/>
      <c r="CME1" s="120"/>
      <c r="CMF1" s="120"/>
      <c r="CMG1" s="120"/>
      <c r="CMH1" s="120"/>
      <c r="CMI1" s="120"/>
      <c r="CMJ1" s="120"/>
      <c r="CMK1" s="120"/>
      <c r="CML1" s="120"/>
      <c r="CMM1" s="120"/>
      <c r="CMN1" s="120"/>
      <c r="CMO1" s="120"/>
      <c r="CMP1" s="120"/>
      <c r="CMQ1" s="120"/>
      <c r="CMR1" s="120"/>
      <c r="CMS1" s="120"/>
      <c r="CMT1" s="120"/>
      <c r="CMU1" s="120"/>
      <c r="CMV1" s="120"/>
      <c r="CMW1" s="120"/>
      <c r="CMX1" s="120"/>
      <c r="CMY1" s="120"/>
      <c r="CMZ1" s="120"/>
      <c r="CNA1" s="120"/>
      <c r="CNB1" s="120"/>
      <c r="CNC1" s="120"/>
      <c r="CND1" s="120"/>
      <c r="CNE1" s="120"/>
      <c r="CNF1" s="120"/>
      <c r="CNG1" s="120"/>
      <c r="CNH1" s="120"/>
      <c r="CNI1" s="120"/>
      <c r="CNJ1" s="120"/>
      <c r="CNK1" s="120"/>
      <c r="CNL1" s="120"/>
      <c r="CNM1" s="120"/>
      <c r="CNN1" s="120"/>
      <c r="CNO1" s="120"/>
      <c r="CNP1" s="120"/>
      <c r="CNQ1" s="120"/>
      <c r="CNR1" s="120"/>
      <c r="CNS1" s="120"/>
      <c r="CNT1" s="120"/>
      <c r="CNU1" s="120"/>
      <c r="CNV1" s="120"/>
      <c r="CNW1" s="120"/>
      <c r="CNX1" s="120"/>
      <c r="CNY1" s="120"/>
      <c r="CNZ1" s="120"/>
      <c r="COA1" s="120"/>
      <c r="COB1" s="120"/>
      <c r="COC1" s="120"/>
      <c r="COD1" s="120"/>
      <c r="COE1" s="120"/>
      <c r="COF1" s="120"/>
      <c r="COG1" s="120"/>
      <c r="COH1" s="120"/>
      <c r="COI1" s="120"/>
      <c r="COJ1" s="120"/>
      <c r="COK1" s="120"/>
      <c r="COL1" s="120"/>
      <c r="COM1" s="120"/>
      <c r="CON1" s="120"/>
      <c r="COO1" s="120"/>
      <c r="COP1" s="120"/>
      <c r="COQ1" s="120"/>
      <c r="COR1" s="120"/>
      <c r="COS1" s="120"/>
      <c r="COT1" s="120"/>
      <c r="COU1" s="120"/>
      <c r="COV1" s="120"/>
      <c r="COW1" s="120"/>
      <c r="COX1" s="120"/>
      <c r="COY1" s="120"/>
      <c r="COZ1" s="120"/>
      <c r="CPA1" s="120"/>
      <c r="CPB1" s="120"/>
      <c r="CPC1" s="120"/>
      <c r="CPD1" s="120"/>
      <c r="CPE1" s="120"/>
      <c r="CPF1" s="120"/>
      <c r="CPG1" s="120"/>
      <c r="CPH1" s="120"/>
      <c r="CPI1" s="120"/>
      <c r="CPJ1" s="120"/>
      <c r="CPK1" s="120"/>
      <c r="CPL1" s="120"/>
      <c r="CPM1" s="120"/>
      <c r="CPN1" s="120"/>
      <c r="CPO1" s="120"/>
      <c r="CPP1" s="120"/>
      <c r="CPQ1" s="120"/>
      <c r="CPR1" s="120"/>
      <c r="CPS1" s="120"/>
      <c r="CPT1" s="120"/>
      <c r="CPU1" s="120"/>
      <c r="CPV1" s="120"/>
      <c r="CPW1" s="120"/>
      <c r="CPX1" s="120"/>
      <c r="CPY1" s="120"/>
      <c r="CPZ1" s="120"/>
      <c r="CQA1" s="120"/>
      <c r="CQB1" s="120"/>
      <c r="CQC1" s="120"/>
      <c r="CQD1" s="120"/>
      <c r="CQE1" s="120"/>
      <c r="CQF1" s="120"/>
      <c r="CQG1" s="120"/>
      <c r="CQH1" s="120"/>
      <c r="CQI1" s="120"/>
      <c r="CQJ1" s="120"/>
      <c r="CQK1" s="120"/>
      <c r="CQL1" s="120"/>
      <c r="CQM1" s="120"/>
      <c r="CQN1" s="120"/>
      <c r="CQO1" s="120"/>
      <c r="CQP1" s="120"/>
      <c r="CQQ1" s="120"/>
      <c r="CQR1" s="120"/>
      <c r="CQS1" s="120"/>
      <c r="CQT1" s="120"/>
      <c r="CQU1" s="120"/>
      <c r="CQV1" s="120"/>
      <c r="CQW1" s="120"/>
      <c r="CQX1" s="120"/>
      <c r="CQY1" s="120"/>
      <c r="CQZ1" s="120"/>
      <c r="CRA1" s="120"/>
      <c r="CRB1" s="120"/>
      <c r="CRC1" s="120"/>
      <c r="CRD1" s="120"/>
      <c r="CRE1" s="120"/>
      <c r="CRF1" s="120"/>
      <c r="CRG1" s="120"/>
      <c r="CRH1" s="120"/>
      <c r="CRI1" s="120"/>
      <c r="CRJ1" s="120"/>
      <c r="CRK1" s="120"/>
      <c r="CRL1" s="120"/>
      <c r="CRM1" s="120"/>
      <c r="CRN1" s="120"/>
      <c r="CRO1" s="120"/>
      <c r="CRP1" s="120"/>
      <c r="CRQ1" s="120"/>
      <c r="CRR1" s="120"/>
      <c r="CRS1" s="120"/>
      <c r="CRT1" s="120"/>
      <c r="CRU1" s="120"/>
      <c r="CRV1" s="120"/>
      <c r="CRW1" s="120"/>
      <c r="CRX1" s="120"/>
      <c r="CRY1" s="120"/>
      <c r="CRZ1" s="120"/>
      <c r="CSA1" s="120"/>
      <c r="CSB1" s="120"/>
      <c r="CSC1" s="120"/>
      <c r="CSD1" s="120"/>
      <c r="CSE1" s="120"/>
      <c r="CSF1" s="120"/>
      <c r="CSG1" s="120"/>
      <c r="CSH1" s="120"/>
      <c r="CSI1" s="120"/>
      <c r="CSJ1" s="120"/>
      <c r="CSK1" s="120"/>
      <c r="CSL1" s="120"/>
      <c r="CSM1" s="120"/>
      <c r="CSN1" s="120"/>
      <c r="CSO1" s="120"/>
      <c r="CSP1" s="120"/>
      <c r="CSQ1" s="120"/>
      <c r="CSR1" s="120"/>
      <c r="CSS1" s="120"/>
      <c r="CST1" s="120"/>
      <c r="CSU1" s="120"/>
      <c r="CSV1" s="120"/>
      <c r="CSW1" s="120"/>
      <c r="CSX1" s="120"/>
      <c r="CSY1" s="120"/>
      <c r="CSZ1" s="120"/>
      <c r="CTA1" s="120"/>
      <c r="CTB1" s="120"/>
      <c r="CTC1" s="120"/>
      <c r="CTD1" s="120"/>
      <c r="CTE1" s="120"/>
      <c r="CTF1" s="120"/>
      <c r="CTG1" s="120"/>
      <c r="CTH1" s="120"/>
      <c r="CTI1" s="120"/>
      <c r="CTJ1" s="120"/>
      <c r="CTK1" s="120"/>
      <c r="CTL1" s="120"/>
      <c r="CTM1" s="120"/>
      <c r="CTN1" s="120"/>
      <c r="CTO1" s="120"/>
      <c r="CTP1" s="120"/>
      <c r="CTQ1" s="120"/>
      <c r="CTR1" s="120"/>
      <c r="CTS1" s="120"/>
      <c r="CTT1" s="120"/>
      <c r="CTU1" s="120"/>
      <c r="CTV1" s="120"/>
      <c r="CTW1" s="120"/>
      <c r="CTX1" s="120"/>
      <c r="CTY1" s="120"/>
      <c r="CTZ1" s="120"/>
      <c r="CUA1" s="120"/>
      <c r="CUB1" s="120"/>
      <c r="CUC1" s="120"/>
      <c r="CUD1" s="120"/>
      <c r="CUE1" s="120"/>
      <c r="CUF1" s="120"/>
      <c r="CUG1" s="120"/>
      <c r="CUH1" s="120"/>
      <c r="CUI1" s="120"/>
      <c r="CUJ1" s="120"/>
      <c r="CUK1" s="120"/>
      <c r="CUL1" s="120"/>
      <c r="CUM1" s="120"/>
      <c r="CUN1" s="120"/>
      <c r="CUO1" s="120"/>
      <c r="CUP1" s="120"/>
      <c r="CUQ1" s="120"/>
      <c r="CUR1" s="120"/>
      <c r="CUS1" s="120"/>
      <c r="CUT1" s="120"/>
      <c r="CUU1" s="120"/>
      <c r="CUV1" s="120"/>
      <c r="CUW1" s="120"/>
      <c r="CUX1" s="120"/>
      <c r="CUY1" s="120"/>
      <c r="CUZ1" s="120"/>
      <c r="CVA1" s="120"/>
      <c r="CVB1" s="120"/>
      <c r="CVC1" s="120"/>
      <c r="CVD1" s="120"/>
      <c r="CVE1" s="120"/>
      <c r="CVF1" s="120"/>
      <c r="CVG1" s="120"/>
      <c r="CVH1" s="120"/>
      <c r="CVI1" s="120"/>
      <c r="CVJ1" s="120"/>
      <c r="CVK1" s="120"/>
      <c r="CVL1" s="120"/>
      <c r="CVM1" s="120"/>
      <c r="CVN1" s="120"/>
      <c r="CVO1" s="120"/>
      <c r="CVP1" s="120"/>
      <c r="CVQ1" s="120"/>
      <c r="CVR1" s="120"/>
      <c r="CVS1" s="120"/>
      <c r="CVT1" s="120"/>
      <c r="CVU1" s="120"/>
      <c r="CVV1" s="120"/>
      <c r="CVW1" s="120"/>
      <c r="CVX1" s="120"/>
      <c r="CVY1" s="120"/>
      <c r="CVZ1" s="120"/>
      <c r="CWA1" s="120"/>
      <c r="CWB1" s="120"/>
      <c r="CWC1" s="120"/>
      <c r="CWD1" s="120"/>
      <c r="CWE1" s="120"/>
      <c r="CWF1" s="120"/>
      <c r="CWG1" s="120"/>
      <c r="CWH1" s="120"/>
      <c r="CWI1" s="120"/>
      <c r="CWJ1" s="120"/>
      <c r="CWK1" s="120"/>
      <c r="CWL1" s="120"/>
      <c r="CWM1" s="120"/>
      <c r="CWN1" s="120"/>
      <c r="CWO1" s="120"/>
      <c r="CWP1" s="120"/>
      <c r="CWQ1" s="120"/>
      <c r="CWR1" s="120"/>
      <c r="CWS1" s="120"/>
      <c r="CWT1" s="120"/>
      <c r="CWU1" s="120"/>
      <c r="CWV1" s="120"/>
      <c r="CWW1" s="120"/>
      <c r="CWX1" s="120"/>
      <c r="CWY1" s="120"/>
      <c r="CWZ1" s="120"/>
      <c r="CXA1" s="120"/>
      <c r="CXB1" s="120"/>
      <c r="CXC1" s="120"/>
      <c r="CXD1" s="120"/>
      <c r="CXE1" s="120"/>
      <c r="CXF1" s="120"/>
      <c r="CXG1" s="120"/>
      <c r="CXH1" s="120"/>
      <c r="CXI1" s="120"/>
      <c r="CXJ1" s="120"/>
      <c r="CXK1" s="120"/>
      <c r="CXL1" s="120"/>
      <c r="CXM1" s="120"/>
      <c r="CXN1" s="120"/>
      <c r="CXO1" s="120"/>
      <c r="CXP1" s="120"/>
      <c r="CXQ1" s="120"/>
      <c r="CXR1" s="120"/>
      <c r="CXS1" s="120"/>
      <c r="CXT1" s="120"/>
      <c r="CXU1" s="120"/>
      <c r="CXV1" s="120"/>
      <c r="CXW1" s="120"/>
      <c r="CXX1" s="120"/>
      <c r="CXY1" s="120"/>
      <c r="CXZ1" s="120"/>
      <c r="CYA1" s="120"/>
      <c r="CYB1" s="120"/>
      <c r="CYC1" s="120"/>
      <c r="CYD1" s="120"/>
      <c r="CYE1" s="120"/>
      <c r="CYF1" s="120"/>
      <c r="CYG1" s="120"/>
      <c r="CYH1" s="120"/>
      <c r="CYI1" s="120"/>
      <c r="CYJ1" s="120"/>
      <c r="CYK1" s="120"/>
      <c r="CYL1" s="120"/>
      <c r="CYM1" s="120"/>
      <c r="CYN1" s="120"/>
      <c r="CYO1" s="120"/>
      <c r="CYP1" s="120"/>
      <c r="CYQ1" s="120"/>
      <c r="CYR1" s="120"/>
      <c r="CYS1" s="120"/>
      <c r="CYT1" s="120"/>
      <c r="CYU1" s="120"/>
      <c r="CYV1" s="120"/>
      <c r="CYW1" s="120"/>
      <c r="CYX1" s="120"/>
      <c r="CYY1" s="120"/>
      <c r="CYZ1" s="120"/>
      <c r="CZA1" s="120"/>
      <c r="CZB1" s="120"/>
      <c r="CZC1" s="120"/>
      <c r="CZD1" s="120"/>
      <c r="CZE1" s="120"/>
      <c r="CZF1" s="120"/>
      <c r="CZG1" s="120"/>
      <c r="CZH1" s="120"/>
      <c r="CZI1" s="120"/>
      <c r="CZJ1" s="120"/>
      <c r="CZK1" s="120"/>
      <c r="CZL1" s="120"/>
      <c r="CZM1" s="120"/>
      <c r="CZN1" s="120"/>
      <c r="CZO1" s="120"/>
      <c r="CZP1" s="120"/>
      <c r="CZQ1" s="120"/>
      <c r="CZR1" s="120"/>
      <c r="CZS1" s="120"/>
      <c r="CZT1" s="120"/>
      <c r="CZU1" s="120"/>
      <c r="CZV1" s="120"/>
      <c r="CZW1" s="120"/>
      <c r="CZX1" s="120"/>
      <c r="CZY1" s="120"/>
      <c r="CZZ1" s="120"/>
      <c r="DAA1" s="120"/>
      <c r="DAB1" s="120"/>
      <c r="DAC1" s="120"/>
      <c r="DAD1" s="120"/>
      <c r="DAE1" s="120"/>
      <c r="DAF1" s="120"/>
      <c r="DAG1" s="120"/>
      <c r="DAH1" s="120"/>
      <c r="DAI1" s="120"/>
      <c r="DAJ1" s="120"/>
      <c r="DAK1" s="120"/>
      <c r="DAL1" s="120"/>
      <c r="DAM1" s="120"/>
      <c r="DAN1" s="120"/>
      <c r="DAO1" s="120"/>
      <c r="DAP1" s="120"/>
      <c r="DAQ1" s="120"/>
      <c r="DAR1" s="120"/>
      <c r="DAS1" s="120"/>
      <c r="DAT1" s="120"/>
      <c r="DAU1" s="120"/>
      <c r="DAV1" s="120"/>
      <c r="DAW1" s="120"/>
      <c r="DAX1" s="120"/>
      <c r="DAY1" s="120"/>
      <c r="DAZ1" s="120"/>
      <c r="DBA1" s="120"/>
      <c r="DBB1" s="120"/>
      <c r="DBC1" s="120"/>
      <c r="DBD1" s="120"/>
      <c r="DBE1" s="120"/>
      <c r="DBF1" s="120"/>
      <c r="DBG1" s="120"/>
      <c r="DBH1" s="120"/>
      <c r="DBI1" s="120"/>
      <c r="DBJ1" s="120"/>
      <c r="DBK1" s="120"/>
      <c r="DBL1" s="120"/>
      <c r="DBM1" s="120"/>
      <c r="DBN1" s="120"/>
      <c r="DBO1" s="120"/>
      <c r="DBP1" s="120"/>
      <c r="DBQ1" s="120"/>
      <c r="DBR1" s="120"/>
      <c r="DBS1" s="120"/>
      <c r="DBT1" s="120"/>
      <c r="DBU1" s="120"/>
      <c r="DBV1" s="120"/>
      <c r="DBW1" s="120"/>
      <c r="DBX1" s="120"/>
      <c r="DBY1" s="120"/>
      <c r="DBZ1" s="120"/>
      <c r="DCA1" s="120"/>
      <c r="DCB1" s="120"/>
      <c r="DCC1" s="120"/>
      <c r="DCD1" s="120"/>
      <c r="DCE1" s="120"/>
      <c r="DCF1" s="120"/>
      <c r="DCG1" s="120"/>
      <c r="DCH1" s="120"/>
      <c r="DCI1" s="120"/>
      <c r="DCJ1" s="120"/>
      <c r="DCK1" s="120"/>
      <c r="DCL1" s="120"/>
      <c r="DCM1" s="120"/>
      <c r="DCN1" s="120"/>
      <c r="DCO1" s="120"/>
      <c r="DCP1" s="120"/>
      <c r="DCQ1" s="120"/>
      <c r="DCR1" s="120"/>
      <c r="DCS1" s="120"/>
      <c r="DCT1" s="120"/>
      <c r="DCU1" s="120"/>
      <c r="DCV1" s="120"/>
      <c r="DCW1" s="120"/>
      <c r="DCX1" s="120"/>
      <c r="DCY1" s="120"/>
      <c r="DCZ1" s="120"/>
      <c r="DDA1" s="120"/>
      <c r="DDB1" s="120"/>
      <c r="DDC1" s="120"/>
      <c r="DDD1" s="120"/>
      <c r="DDE1" s="120"/>
      <c r="DDF1" s="120"/>
      <c r="DDG1" s="120"/>
      <c r="DDH1" s="120"/>
      <c r="DDI1" s="120"/>
      <c r="DDJ1" s="120"/>
      <c r="DDK1" s="120"/>
      <c r="DDL1" s="120"/>
      <c r="DDM1" s="120"/>
      <c r="DDN1" s="120"/>
      <c r="DDO1" s="120"/>
      <c r="DDP1" s="120"/>
      <c r="DDQ1" s="120"/>
      <c r="DDR1" s="120"/>
      <c r="DDS1" s="120"/>
      <c r="DDT1" s="120"/>
      <c r="DDU1" s="120"/>
      <c r="DDV1" s="120"/>
      <c r="DDW1" s="120"/>
      <c r="DDX1" s="120"/>
      <c r="DDY1" s="120"/>
      <c r="DDZ1" s="120"/>
      <c r="DEA1" s="120"/>
      <c r="DEB1" s="120"/>
      <c r="DEC1" s="120"/>
      <c r="DED1" s="120"/>
      <c r="DEE1" s="120"/>
      <c r="DEF1" s="120"/>
      <c r="DEG1" s="120"/>
      <c r="DEH1" s="120"/>
      <c r="DEI1" s="120"/>
      <c r="DEJ1" s="120"/>
      <c r="DEK1" s="120"/>
      <c r="DEL1" s="120"/>
      <c r="DEM1" s="120"/>
      <c r="DEN1" s="120"/>
      <c r="DEO1" s="120"/>
      <c r="DEP1" s="120"/>
      <c r="DEQ1" s="120"/>
      <c r="DER1" s="120"/>
      <c r="DES1" s="120"/>
      <c r="DET1" s="120"/>
      <c r="DEU1" s="120"/>
      <c r="DEV1" s="120"/>
      <c r="DEW1" s="120"/>
      <c r="DEX1" s="120"/>
      <c r="DEY1" s="120"/>
      <c r="DEZ1" s="120"/>
      <c r="DFA1" s="120"/>
      <c r="DFB1" s="120"/>
      <c r="DFC1" s="120"/>
      <c r="DFD1" s="120"/>
      <c r="DFE1" s="120"/>
      <c r="DFF1" s="120"/>
      <c r="DFG1" s="120"/>
      <c r="DFH1" s="120"/>
      <c r="DFI1" s="120"/>
      <c r="DFJ1" s="120"/>
      <c r="DFK1" s="120"/>
      <c r="DFL1" s="120"/>
      <c r="DFM1" s="120"/>
      <c r="DFN1" s="120"/>
      <c r="DFO1" s="120"/>
      <c r="DFP1" s="120"/>
      <c r="DFQ1" s="120"/>
      <c r="DFR1" s="120"/>
      <c r="DFS1" s="120"/>
      <c r="DFT1" s="120"/>
      <c r="DFU1" s="120"/>
      <c r="DFV1" s="120"/>
      <c r="DFW1" s="120"/>
      <c r="DFX1" s="120"/>
      <c r="DFY1" s="120"/>
      <c r="DFZ1" s="120"/>
      <c r="DGA1" s="120"/>
      <c r="DGB1" s="120"/>
      <c r="DGC1" s="120"/>
      <c r="DGD1" s="120"/>
      <c r="DGE1" s="120"/>
      <c r="DGF1" s="120"/>
      <c r="DGG1" s="120"/>
      <c r="DGH1" s="120"/>
      <c r="DGI1" s="120"/>
      <c r="DGJ1" s="120"/>
      <c r="DGK1" s="120"/>
      <c r="DGL1" s="120"/>
      <c r="DGM1" s="120"/>
      <c r="DGN1" s="120"/>
      <c r="DGO1" s="120"/>
      <c r="DGP1" s="120"/>
      <c r="DGQ1" s="120"/>
      <c r="DGR1" s="120"/>
      <c r="DGS1" s="120"/>
      <c r="DGT1" s="120"/>
      <c r="DGU1" s="120"/>
      <c r="DGV1" s="120"/>
      <c r="DGW1" s="120"/>
      <c r="DGX1" s="120"/>
      <c r="DGY1" s="120"/>
      <c r="DGZ1" s="120"/>
      <c r="DHA1" s="120"/>
      <c r="DHB1" s="120"/>
      <c r="DHC1" s="120"/>
      <c r="DHD1" s="120"/>
      <c r="DHE1" s="120"/>
      <c r="DHF1" s="120"/>
      <c r="DHG1" s="120"/>
      <c r="DHH1" s="120"/>
      <c r="DHI1" s="120"/>
      <c r="DHJ1" s="120"/>
      <c r="DHK1" s="120"/>
      <c r="DHL1" s="120"/>
      <c r="DHM1" s="120"/>
      <c r="DHN1" s="120"/>
      <c r="DHO1" s="120"/>
      <c r="DHP1" s="120"/>
      <c r="DHQ1" s="120"/>
      <c r="DHR1" s="120"/>
      <c r="DHS1" s="120"/>
      <c r="DHT1" s="120"/>
      <c r="DHU1" s="120"/>
      <c r="DHV1" s="120"/>
      <c r="DHW1" s="120"/>
      <c r="DHX1" s="120"/>
      <c r="DHY1" s="120"/>
      <c r="DHZ1" s="120"/>
      <c r="DIA1" s="120"/>
      <c r="DIB1" s="120"/>
      <c r="DIC1" s="120"/>
      <c r="DID1" s="120"/>
      <c r="DIE1" s="120"/>
      <c r="DIF1" s="120"/>
      <c r="DIG1" s="120"/>
      <c r="DIH1" s="120"/>
      <c r="DII1" s="120"/>
      <c r="DIJ1" s="120"/>
      <c r="DIK1" s="120"/>
      <c r="DIL1" s="120"/>
      <c r="DIM1" s="120"/>
      <c r="DIN1" s="120"/>
      <c r="DIO1" s="120"/>
      <c r="DIP1" s="120"/>
      <c r="DIQ1" s="120"/>
      <c r="DIR1" s="120"/>
      <c r="DIS1" s="120"/>
      <c r="DIT1" s="120"/>
      <c r="DIU1" s="120"/>
      <c r="DIV1" s="120"/>
      <c r="DIW1" s="120"/>
      <c r="DIX1" s="120"/>
      <c r="DIY1" s="120"/>
      <c r="DIZ1" s="120"/>
      <c r="DJA1" s="120"/>
      <c r="DJB1" s="120"/>
      <c r="DJC1" s="120"/>
      <c r="DJD1" s="120"/>
      <c r="DJE1" s="120"/>
      <c r="DJF1" s="120"/>
      <c r="DJG1" s="120"/>
      <c r="DJH1" s="120"/>
      <c r="DJI1" s="120"/>
      <c r="DJJ1" s="120"/>
      <c r="DJK1" s="120"/>
      <c r="DJL1" s="120"/>
      <c r="DJM1" s="120"/>
      <c r="DJN1" s="120"/>
      <c r="DJO1" s="120"/>
      <c r="DJP1" s="120"/>
      <c r="DJQ1" s="120"/>
      <c r="DJR1" s="120"/>
      <c r="DJS1" s="120"/>
      <c r="DJT1" s="120"/>
      <c r="DJU1" s="120"/>
      <c r="DJV1" s="120"/>
      <c r="DJW1" s="120"/>
      <c r="DJX1" s="120"/>
      <c r="DJY1" s="120"/>
      <c r="DJZ1" s="120"/>
      <c r="DKA1" s="120"/>
      <c r="DKB1" s="120"/>
      <c r="DKC1" s="120"/>
      <c r="DKD1" s="120"/>
      <c r="DKE1" s="120"/>
      <c r="DKF1" s="120"/>
      <c r="DKG1" s="120"/>
      <c r="DKH1" s="120"/>
      <c r="DKI1" s="120"/>
      <c r="DKJ1" s="120"/>
      <c r="DKK1" s="120"/>
      <c r="DKL1" s="120"/>
      <c r="DKM1" s="120"/>
      <c r="DKN1" s="120"/>
      <c r="DKO1" s="120"/>
      <c r="DKP1" s="120"/>
      <c r="DKQ1" s="120"/>
      <c r="DKR1" s="120"/>
      <c r="DKS1" s="120"/>
      <c r="DKT1" s="120"/>
      <c r="DKU1" s="120"/>
      <c r="DKV1" s="120"/>
      <c r="DKW1" s="120"/>
      <c r="DKX1" s="120"/>
      <c r="DKY1" s="120"/>
      <c r="DKZ1" s="120"/>
      <c r="DLA1" s="120"/>
      <c r="DLB1" s="120"/>
      <c r="DLC1" s="120"/>
      <c r="DLD1" s="120"/>
      <c r="DLE1" s="120"/>
      <c r="DLF1" s="120"/>
      <c r="DLG1" s="120"/>
      <c r="DLH1" s="120"/>
      <c r="DLI1" s="120"/>
      <c r="DLJ1" s="120"/>
      <c r="DLK1" s="120"/>
      <c r="DLL1" s="120"/>
      <c r="DLM1" s="120"/>
      <c r="DLN1" s="120"/>
      <c r="DLO1" s="120"/>
      <c r="DLP1" s="120"/>
      <c r="DLQ1" s="120"/>
      <c r="DLR1" s="120"/>
      <c r="DLS1" s="120"/>
      <c r="DLT1" s="120"/>
      <c r="DLU1" s="120"/>
      <c r="DLV1" s="120"/>
      <c r="DLW1" s="120"/>
      <c r="DLX1" s="120"/>
      <c r="DLY1" s="120"/>
      <c r="DLZ1" s="120"/>
      <c r="DMA1" s="120"/>
      <c r="DMB1" s="120"/>
      <c r="DMC1" s="120"/>
      <c r="DMD1" s="120"/>
      <c r="DME1" s="120"/>
      <c r="DMF1" s="120"/>
      <c r="DMG1" s="120"/>
      <c r="DMH1" s="120"/>
      <c r="DMI1" s="120"/>
      <c r="DMJ1" s="120"/>
      <c r="DMK1" s="120"/>
      <c r="DML1" s="120"/>
      <c r="DMM1" s="120"/>
      <c r="DMN1" s="120"/>
      <c r="DMO1" s="120"/>
      <c r="DMP1" s="120"/>
      <c r="DMQ1" s="120"/>
      <c r="DMR1" s="120"/>
      <c r="DMS1" s="120"/>
      <c r="DMT1" s="120"/>
      <c r="DMU1" s="120"/>
      <c r="DMV1" s="120"/>
      <c r="DMW1" s="120"/>
      <c r="DMX1" s="120"/>
      <c r="DMY1" s="120"/>
      <c r="DMZ1" s="120"/>
      <c r="DNA1" s="120"/>
      <c r="DNB1" s="120"/>
      <c r="DNC1" s="120"/>
      <c r="DND1" s="120"/>
      <c r="DNE1" s="120"/>
      <c r="DNF1" s="120"/>
      <c r="DNG1" s="120"/>
      <c r="DNH1" s="120"/>
      <c r="DNI1" s="120"/>
      <c r="DNJ1" s="120"/>
      <c r="DNK1" s="120"/>
      <c r="DNL1" s="120"/>
      <c r="DNM1" s="120"/>
      <c r="DNN1" s="120"/>
      <c r="DNO1" s="120"/>
      <c r="DNP1" s="120"/>
      <c r="DNQ1" s="120"/>
      <c r="DNR1" s="120"/>
      <c r="DNS1" s="120"/>
      <c r="DNT1" s="120"/>
      <c r="DNU1" s="120"/>
      <c r="DNV1" s="120"/>
      <c r="DNW1" s="120"/>
      <c r="DNX1" s="120"/>
      <c r="DNY1" s="120"/>
      <c r="DNZ1" s="120"/>
      <c r="DOA1" s="120"/>
      <c r="DOB1" s="120"/>
      <c r="DOC1" s="120"/>
      <c r="DOD1" s="120"/>
      <c r="DOE1" s="120"/>
      <c r="DOF1" s="120"/>
      <c r="DOG1" s="120"/>
      <c r="DOH1" s="120"/>
      <c r="DOI1" s="120"/>
      <c r="DOJ1" s="120"/>
      <c r="DOK1" s="120"/>
      <c r="DOL1" s="120"/>
      <c r="DOM1" s="120"/>
      <c r="DON1" s="120"/>
      <c r="DOO1" s="120"/>
      <c r="DOP1" s="120"/>
      <c r="DOQ1" s="120"/>
      <c r="DOR1" s="120"/>
      <c r="DOS1" s="120"/>
      <c r="DOT1" s="120"/>
      <c r="DOU1" s="120"/>
      <c r="DOV1" s="120"/>
      <c r="DOW1" s="120"/>
      <c r="DOX1" s="120"/>
      <c r="DOY1" s="120"/>
      <c r="DOZ1" s="120"/>
      <c r="DPA1" s="120"/>
      <c r="DPB1" s="120"/>
      <c r="DPC1" s="120"/>
      <c r="DPD1" s="120"/>
      <c r="DPE1" s="120"/>
      <c r="DPF1" s="120"/>
      <c r="DPG1" s="120"/>
      <c r="DPH1" s="120"/>
      <c r="DPI1" s="120"/>
      <c r="DPJ1" s="120"/>
      <c r="DPK1" s="120"/>
      <c r="DPL1" s="120"/>
      <c r="DPM1" s="120"/>
      <c r="DPN1" s="120"/>
      <c r="DPO1" s="120"/>
      <c r="DPP1" s="120"/>
      <c r="DPQ1" s="120"/>
      <c r="DPR1" s="120"/>
      <c r="DPS1" s="120"/>
      <c r="DPT1" s="120"/>
      <c r="DPU1" s="120"/>
      <c r="DPV1" s="120"/>
      <c r="DPW1" s="120"/>
      <c r="DPX1" s="120"/>
      <c r="DPY1" s="120"/>
      <c r="DPZ1" s="120"/>
      <c r="DQA1" s="120"/>
      <c r="DQB1" s="120"/>
      <c r="DQC1" s="120"/>
      <c r="DQD1" s="120"/>
      <c r="DQE1" s="120"/>
      <c r="DQF1" s="120"/>
      <c r="DQG1" s="120"/>
      <c r="DQH1" s="120"/>
      <c r="DQI1" s="120"/>
      <c r="DQJ1" s="120"/>
      <c r="DQK1" s="120"/>
      <c r="DQL1" s="120"/>
      <c r="DQM1" s="120"/>
      <c r="DQN1" s="120"/>
      <c r="DQO1" s="120"/>
      <c r="DQP1" s="120"/>
      <c r="DQQ1" s="120"/>
      <c r="DQR1" s="120"/>
      <c r="DQS1" s="120"/>
      <c r="DQT1" s="120"/>
      <c r="DQU1" s="120"/>
      <c r="DQV1" s="120"/>
      <c r="DQW1" s="120"/>
      <c r="DQX1" s="120"/>
      <c r="DQY1" s="120"/>
      <c r="DQZ1" s="120"/>
      <c r="DRA1" s="120"/>
      <c r="DRB1" s="120"/>
      <c r="DRC1" s="120"/>
      <c r="DRD1" s="120"/>
      <c r="DRE1" s="120"/>
      <c r="DRF1" s="120"/>
      <c r="DRG1" s="120"/>
      <c r="DRH1" s="120"/>
      <c r="DRI1" s="120"/>
      <c r="DRJ1" s="120"/>
      <c r="DRK1" s="120"/>
      <c r="DRL1" s="120"/>
      <c r="DRM1" s="120"/>
      <c r="DRN1" s="120"/>
      <c r="DRO1" s="120"/>
      <c r="DRP1" s="120"/>
      <c r="DRQ1" s="120"/>
      <c r="DRR1" s="120"/>
      <c r="DRS1" s="120"/>
      <c r="DRT1" s="120"/>
      <c r="DRU1" s="120"/>
      <c r="DRV1" s="120"/>
      <c r="DRW1" s="120"/>
      <c r="DRX1" s="120"/>
      <c r="DRY1" s="120"/>
      <c r="DRZ1" s="120"/>
      <c r="DSA1" s="120"/>
      <c r="DSB1" s="120"/>
      <c r="DSC1" s="120"/>
      <c r="DSD1" s="120"/>
      <c r="DSE1" s="120"/>
      <c r="DSF1" s="120"/>
      <c r="DSG1" s="120"/>
      <c r="DSH1" s="120"/>
      <c r="DSI1" s="120"/>
      <c r="DSJ1" s="120"/>
      <c r="DSK1" s="120"/>
      <c r="DSL1" s="120"/>
      <c r="DSM1" s="120"/>
      <c r="DSN1" s="120"/>
      <c r="DSO1" s="120"/>
      <c r="DSP1" s="120"/>
      <c r="DSQ1" s="120"/>
      <c r="DSR1" s="120"/>
      <c r="DSS1" s="120"/>
      <c r="DST1" s="120"/>
      <c r="DSU1" s="120"/>
      <c r="DSV1" s="120"/>
      <c r="DSW1" s="120"/>
      <c r="DSX1" s="120"/>
      <c r="DSY1" s="120"/>
      <c r="DSZ1" s="120"/>
      <c r="DTA1" s="120"/>
      <c r="DTB1" s="120"/>
      <c r="DTC1" s="120"/>
      <c r="DTD1" s="120"/>
      <c r="DTE1" s="120"/>
      <c r="DTF1" s="120"/>
      <c r="DTG1" s="120"/>
      <c r="DTH1" s="120"/>
      <c r="DTI1" s="120"/>
      <c r="DTJ1" s="120"/>
      <c r="DTK1" s="120"/>
      <c r="DTL1" s="120"/>
      <c r="DTM1" s="120"/>
      <c r="DTN1" s="120"/>
      <c r="DTO1" s="120"/>
      <c r="DTP1" s="120"/>
      <c r="DTQ1" s="120"/>
      <c r="DTR1" s="120"/>
      <c r="DTS1" s="120"/>
      <c r="DTT1" s="120"/>
      <c r="DTU1" s="120"/>
      <c r="DTV1" s="120"/>
      <c r="DTW1" s="120"/>
      <c r="DTX1" s="120"/>
      <c r="DTY1" s="120"/>
      <c r="DTZ1" s="120"/>
      <c r="DUA1" s="120"/>
      <c r="DUB1" s="120"/>
      <c r="DUC1" s="120"/>
      <c r="DUD1" s="120"/>
      <c r="DUE1" s="120"/>
      <c r="DUF1" s="120"/>
      <c r="DUG1" s="120"/>
      <c r="DUH1" s="120"/>
      <c r="DUI1" s="120"/>
      <c r="DUJ1" s="120"/>
      <c r="DUK1" s="120"/>
      <c r="DUL1" s="120"/>
      <c r="DUM1" s="120"/>
      <c r="DUN1" s="120"/>
      <c r="DUO1" s="120"/>
      <c r="DUP1" s="120"/>
      <c r="DUQ1" s="120"/>
      <c r="DUR1" s="120"/>
      <c r="DUS1" s="120"/>
      <c r="DUT1" s="120"/>
      <c r="DUU1" s="120"/>
      <c r="DUV1" s="120"/>
      <c r="DUW1" s="120"/>
      <c r="DUX1" s="120"/>
      <c r="DUY1" s="120"/>
      <c r="DUZ1" s="120"/>
      <c r="DVA1" s="120"/>
      <c r="DVB1" s="120"/>
      <c r="DVC1" s="120"/>
      <c r="DVD1" s="120"/>
      <c r="DVE1" s="120"/>
      <c r="DVF1" s="120"/>
      <c r="DVG1" s="120"/>
      <c r="DVH1" s="120"/>
      <c r="DVI1" s="120"/>
      <c r="DVJ1" s="120"/>
      <c r="DVK1" s="120"/>
      <c r="DVL1" s="120"/>
      <c r="DVM1" s="120"/>
      <c r="DVN1" s="120"/>
      <c r="DVO1" s="120"/>
      <c r="DVP1" s="120"/>
      <c r="DVQ1" s="120"/>
      <c r="DVR1" s="120"/>
      <c r="DVS1" s="120"/>
      <c r="DVT1" s="120"/>
      <c r="DVU1" s="120"/>
      <c r="DVV1" s="120"/>
      <c r="DVW1" s="120"/>
      <c r="DVX1" s="120"/>
      <c r="DVY1" s="120"/>
      <c r="DVZ1" s="120"/>
      <c r="DWA1" s="120"/>
      <c r="DWB1" s="120"/>
      <c r="DWC1" s="120"/>
      <c r="DWD1" s="120"/>
      <c r="DWE1" s="120"/>
      <c r="DWF1" s="120"/>
      <c r="DWG1" s="120"/>
      <c r="DWH1" s="120"/>
      <c r="DWI1" s="120"/>
      <c r="DWJ1" s="120"/>
      <c r="DWK1" s="120"/>
      <c r="DWL1" s="120"/>
      <c r="DWM1" s="120"/>
      <c r="DWN1" s="120"/>
      <c r="DWO1" s="120"/>
      <c r="DWP1" s="120"/>
      <c r="DWQ1" s="120"/>
      <c r="DWR1" s="120"/>
      <c r="DWS1" s="120"/>
      <c r="DWT1" s="120"/>
      <c r="DWU1" s="120"/>
      <c r="DWV1" s="120"/>
      <c r="DWW1" s="120"/>
      <c r="DWX1" s="120"/>
      <c r="DWY1" s="120"/>
      <c r="DWZ1" s="120"/>
      <c r="DXA1" s="120"/>
      <c r="DXB1" s="120"/>
      <c r="DXC1" s="120"/>
      <c r="DXD1" s="120"/>
      <c r="DXE1" s="120"/>
      <c r="DXF1" s="120"/>
      <c r="DXG1" s="120"/>
      <c r="DXH1" s="120"/>
      <c r="DXI1" s="120"/>
      <c r="DXJ1" s="120"/>
      <c r="DXK1" s="120"/>
      <c r="DXL1" s="120"/>
      <c r="DXM1" s="120"/>
      <c r="DXN1" s="120"/>
      <c r="DXO1" s="120"/>
      <c r="DXP1" s="120"/>
      <c r="DXQ1" s="120"/>
      <c r="DXR1" s="120"/>
      <c r="DXS1" s="120"/>
      <c r="DXT1" s="120"/>
      <c r="DXU1" s="120"/>
      <c r="DXV1" s="120"/>
      <c r="DXW1" s="120"/>
      <c r="DXX1" s="120"/>
      <c r="DXY1" s="120"/>
      <c r="DXZ1" s="120"/>
      <c r="DYA1" s="120"/>
      <c r="DYB1" s="120"/>
      <c r="DYC1" s="120"/>
      <c r="DYD1" s="120"/>
      <c r="DYE1" s="120"/>
      <c r="DYF1" s="120"/>
      <c r="DYG1" s="120"/>
      <c r="DYH1" s="120"/>
      <c r="DYI1" s="120"/>
      <c r="DYJ1" s="120"/>
      <c r="DYK1" s="120"/>
      <c r="DYL1" s="120"/>
      <c r="DYM1" s="120"/>
      <c r="DYN1" s="120"/>
      <c r="DYO1" s="120"/>
      <c r="DYP1" s="120"/>
      <c r="DYQ1" s="120"/>
      <c r="DYR1" s="120"/>
      <c r="DYS1" s="120"/>
      <c r="DYT1" s="120"/>
      <c r="DYU1" s="120"/>
      <c r="DYV1" s="120"/>
      <c r="DYW1" s="120"/>
      <c r="DYX1" s="120"/>
      <c r="DYY1" s="120"/>
      <c r="DYZ1" s="120"/>
      <c r="DZA1" s="120"/>
      <c r="DZB1" s="120"/>
      <c r="DZC1" s="120"/>
      <c r="DZD1" s="120"/>
      <c r="DZE1" s="120"/>
      <c r="DZF1" s="120"/>
      <c r="DZG1" s="120"/>
      <c r="DZH1" s="120"/>
      <c r="DZI1" s="120"/>
      <c r="DZJ1" s="120"/>
      <c r="DZK1" s="120"/>
      <c r="DZL1" s="120"/>
      <c r="DZM1" s="120"/>
      <c r="DZN1" s="120"/>
      <c r="DZO1" s="120"/>
      <c r="DZP1" s="120"/>
      <c r="DZQ1" s="120"/>
      <c r="DZR1" s="120"/>
      <c r="DZS1" s="120"/>
      <c r="DZT1" s="120"/>
      <c r="DZU1" s="120"/>
      <c r="DZV1" s="120"/>
      <c r="DZW1" s="120"/>
      <c r="DZX1" s="120"/>
      <c r="DZY1" s="120"/>
      <c r="DZZ1" s="120"/>
      <c r="EAA1" s="120"/>
      <c r="EAB1" s="120"/>
      <c r="EAC1" s="120"/>
      <c r="EAD1" s="120"/>
      <c r="EAE1" s="120"/>
      <c r="EAF1" s="120"/>
      <c r="EAG1" s="120"/>
      <c r="EAH1" s="120"/>
      <c r="EAI1" s="120"/>
      <c r="EAJ1" s="120"/>
      <c r="EAK1" s="120"/>
      <c r="EAL1" s="120"/>
      <c r="EAM1" s="120"/>
      <c r="EAN1" s="120"/>
      <c r="EAO1" s="120"/>
      <c r="EAP1" s="120"/>
      <c r="EAQ1" s="120"/>
      <c r="EAR1" s="120"/>
      <c r="EAS1" s="120"/>
      <c r="EAT1" s="120"/>
      <c r="EAU1" s="120"/>
      <c r="EAV1" s="120"/>
      <c r="EAW1" s="120"/>
      <c r="EAX1" s="120"/>
      <c r="EAY1" s="120"/>
      <c r="EAZ1" s="120"/>
      <c r="EBA1" s="120"/>
      <c r="EBB1" s="120"/>
      <c r="EBC1" s="120"/>
      <c r="EBD1" s="120"/>
      <c r="EBE1" s="120"/>
      <c r="EBF1" s="120"/>
      <c r="EBG1" s="120"/>
      <c r="EBH1" s="120"/>
      <c r="EBI1" s="120"/>
      <c r="EBJ1" s="120"/>
      <c r="EBK1" s="120"/>
      <c r="EBL1" s="120"/>
      <c r="EBM1" s="120"/>
      <c r="EBN1" s="120"/>
      <c r="EBO1" s="120"/>
      <c r="EBP1" s="120"/>
      <c r="EBQ1" s="120"/>
      <c r="EBR1" s="120"/>
      <c r="EBS1" s="120"/>
      <c r="EBT1" s="120"/>
      <c r="EBU1" s="120"/>
      <c r="EBV1" s="120"/>
      <c r="EBW1" s="120"/>
      <c r="EBX1" s="120"/>
      <c r="EBY1" s="120"/>
      <c r="EBZ1" s="120"/>
      <c r="ECA1" s="120"/>
      <c r="ECB1" s="120"/>
      <c r="ECC1" s="120"/>
      <c r="ECD1" s="120"/>
      <c r="ECE1" s="120"/>
      <c r="ECF1" s="120"/>
      <c r="ECG1" s="120"/>
      <c r="ECH1" s="120"/>
      <c r="ECI1" s="120"/>
      <c r="ECJ1" s="120"/>
      <c r="ECK1" s="120"/>
      <c r="ECL1" s="120"/>
      <c r="ECM1" s="120"/>
      <c r="ECN1" s="120"/>
      <c r="ECO1" s="120"/>
      <c r="ECP1" s="120"/>
      <c r="ECQ1" s="120"/>
      <c r="ECR1" s="120"/>
      <c r="ECS1" s="120"/>
      <c r="ECT1" s="120"/>
      <c r="ECU1" s="120"/>
      <c r="ECV1" s="120"/>
      <c r="ECW1" s="120"/>
      <c r="ECX1" s="120"/>
      <c r="ECY1" s="120"/>
      <c r="ECZ1" s="120"/>
      <c r="EDA1" s="120"/>
      <c r="EDB1" s="120"/>
      <c r="EDC1" s="120"/>
      <c r="EDD1" s="120"/>
      <c r="EDE1" s="120"/>
      <c r="EDF1" s="120"/>
      <c r="EDG1" s="120"/>
      <c r="EDH1" s="120"/>
      <c r="EDI1" s="120"/>
      <c r="EDJ1" s="120"/>
      <c r="EDK1" s="120"/>
      <c r="EDL1" s="120"/>
      <c r="EDM1" s="120"/>
      <c r="EDN1" s="120"/>
      <c r="EDO1" s="120"/>
      <c r="EDP1" s="120"/>
      <c r="EDQ1" s="120"/>
      <c r="EDR1" s="120"/>
      <c r="EDS1" s="120"/>
      <c r="EDT1" s="120"/>
      <c r="EDU1" s="120"/>
      <c r="EDV1" s="120"/>
      <c r="EDW1" s="120"/>
      <c r="EDX1" s="120"/>
      <c r="EDY1" s="120"/>
      <c r="EDZ1" s="120"/>
      <c r="EEA1" s="120"/>
      <c r="EEB1" s="120"/>
      <c r="EEC1" s="120"/>
      <c r="EED1" s="120"/>
      <c r="EEE1" s="120"/>
      <c r="EEF1" s="120"/>
      <c r="EEG1" s="120"/>
      <c r="EEH1" s="120"/>
      <c r="EEI1" s="120"/>
      <c r="EEJ1" s="120"/>
      <c r="EEK1" s="120"/>
      <c r="EEL1" s="120"/>
      <c r="EEM1" s="120"/>
      <c r="EEN1" s="120"/>
      <c r="EEO1" s="120"/>
      <c r="EEP1" s="120"/>
      <c r="EEQ1" s="120"/>
      <c r="EER1" s="120"/>
      <c r="EES1" s="120"/>
      <c r="EET1" s="120"/>
      <c r="EEU1" s="120"/>
      <c r="EEV1" s="120"/>
      <c r="EEW1" s="120"/>
      <c r="EEX1" s="120"/>
      <c r="EEY1" s="120"/>
      <c r="EEZ1" s="120"/>
      <c r="EFA1" s="120"/>
      <c r="EFB1" s="120"/>
      <c r="EFC1" s="120"/>
      <c r="EFD1" s="120"/>
      <c r="EFE1" s="120"/>
      <c r="EFF1" s="120"/>
      <c r="EFG1" s="120"/>
      <c r="EFH1" s="120"/>
      <c r="EFI1" s="120"/>
      <c r="EFJ1" s="120"/>
      <c r="EFK1" s="120"/>
      <c r="EFL1" s="120"/>
      <c r="EFM1" s="120"/>
      <c r="EFN1" s="120"/>
      <c r="EFO1" s="120"/>
      <c r="EFP1" s="120"/>
      <c r="EFQ1" s="120"/>
      <c r="EFR1" s="120"/>
      <c r="EFS1" s="120"/>
      <c r="EFT1" s="120"/>
      <c r="EFU1" s="120"/>
      <c r="EFV1" s="120"/>
      <c r="EFW1" s="120"/>
      <c r="EFX1" s="120"/>
      <c r="EFY1" s="120"/>
      <c r="EFZ1" s="120"/>
      <c r="EGA1" s="120"/>
      <c r="EGB1" s="120"/>
      <c r="EGC1" s="120"/>
      <c r="EGD1" s="120"/>
      <c r="EGE1" s="120"/>
      <c r="EGF1" s="120"/>
      <c r="EGG1" s="120"/>
      <c r="EGH1" s="120"/>
      <c r="EGI1" s="120"/>
      <c r="EGJ1" s="120"/>
      <c r="EGK1" s="120"/>
      <c r="EGL1" s="120"/>
      <c r="EGM1" s="120"/>
      <c r="EGN1" s="120"/>
      <c r="EGO1" s="120"/>
      <c r="EGP1" s="120"/>
      <c r="EGQ1" s="120"/>
      <c r="EGR1" s="120"/>
      <c r="EGS1" s="120"/>
      <c r="EGT1" s="120"/>
      <c r="EGU1" s="120"/>
      <c r="EGV1" s="120"/>
      <c r="EGW1" s="120"/>
      <c r="EGX1" s="120"/>
      <c r="EGY1" s="120"/>
      <c r="EGZ1" s="120"/>
      <c r="EHA1" s="120"/>
      <c r="EHB1" s="120"/>
      <c r="EHC1" s="120"/>
      <c r="EHD1" s="120"/>
      <c r="EHE1" s="120"/>
      <c r="EHF1" s="120"/>
      <c r="EHG1" s="120"/>
      <c r="EHH1" s="120"/>
      <c r="EHI1" s="120"/>
      <c r="EHJ1" s="120"/>
      <c r="EHK1" s="120"/>
      <c r="EHL1" s="120"/>
      <c r="EHM1" s="120"/>
      <c r="EHN1" s="120"/>
      <c r="EHO1" s="120"/>
      <c r="EHP1" s="120"/>
      <c r="EHQ1" s="120"/>
      <c r="EHR1" s="120"/>
      <c r="EHS1" s="120"/>
      <c r="EHT1" s="120"/>
      <c r="EHU1" s="120"/>
      <c r="EHV1" s="120"/>
      <c r="EHW1" s="120"/>
      <c r="EHX1" s="120"/>
      <c r="EHY1" s="120"/>
      <c r="EHZ1" s="120"/>
      <c r="EIA1" s="120"/>
      <c r="EIB1" s="120"/>
      <c r="EIC1" s="120"/>
      <c r="EID1" s="120"/>
      <c r="EIE1" s="120"/>
      <c r="EIF1" s="120"/>
      <c r="EIG1" s="120"/>
      <c r="EIH1" s="120"/>
      <c r="EII1" s="120"/>
      <c r="EIJ1" s="120"/>
      <c r="EIK1" s="120"/>
      <c r="EIL1" s="120"/>
      <c r="EIM1" s="120"/>
      <c r="EIN1" s="120"/>
      <c r="EIO1" s="120"/>
      <c r="EIP1" s="120"/>
      <c r="EIQ1" s="120"/>
      <c r="EIR1" s="120"/>
      <c r="EIS1" s="120"/>
      <c r="EIT1" s="120"/>
      <c r="EIU1" s="120"/>
      <c r="EIV1" s="120"/>
      <c r="EIW1" s="120"/>
      <c r="EIX1" s="120"/>
      <c r="EIY1" s="120"/>
      <c r="EIZ1" s="120"/>
      <c r="EJA1" s="120"/>
      <c r="EJB1" s="120"/>
      <c r="EJC1" s="120"/>
      <c r="EJD1" s="120"/>
      <c r="EJE1" s="120"/>
      <c r="EJF1" s="120"/>
      <c r="EJG1" s="120"/>
      <c r="EJH1" s="120"/>
      <c r="EJI1" s="120"/>
      <c r="EJJ1" s="120"/>
      <c r="EJK1" s="120"/>
      <c r="EJL1" s="120"/>
      <c r="EJM1" s="120"/>
      <c r="EJN1" s="120"/>
      <c r="EJO1" s="120"/>
      <c r="EJP1" s="120"/>
      <c r="EJQ1" s="120"/>
      <c r="EJR1" s="120"/>
      <c r="EJS1" s="120"/>
      <c r="EJT1" s="120"/>
      <c r="EJU1" s="120"/>
      <c r="EJV1" s="120"/>
      <c r="EJW1" s="120"/>
      <c r="EJX1" s="120"/>
      <c r="EJY1" s="120"/>
      <c r="EJZ1" s="120"/>
      <c r="EKA1" s="120"/>
      <c r="EKB1" s="120"/>
      <c r="EKC1" s="120"/>
      <c r="EKD1" s="120"/>
      <c r="EKE1" s="120"/>
      <c r="EKF1" s="120"/>
      <c r="EKG1" s="120"/>
      <c r="EKH1" s="120"/>
      <c r="EKI1" s="120"/>
      <c r="EKJ1" s="120"/>
      <c r="EKK1" s="120"/>
      <c r="EKL1" s="120"/>
      <c r="EKM1" s="120"/>
      <c r="EKN1" s="120"/>
      <c r="EKO1" s="120"/>
      <c r="EKP1" s="120"/>
      <c r="EKQ1" s="120"/>
      <c r="EKR1" s="120"/>
      <c r="EKS1" s="120"/>
      <c r="EKT1" s="120"/>
      <c r="EKU1" s="120"/>
      <c r="EKV1" s="120"/>
      <c r="EKW1" s="120"/>
      <c r="EKX1" s="120"/>
      <c r="EKY1" s="120"/>
      <c r="EKZ1" s="120"/>
      <c r="ELA1" s="120"/>
      <c r="ELB1" s="120"/>
      <c r="ELC1" s="120"/>
      <c r="ELD1" s="120"/>
      <c r="ELE1" s="120"/>
      <c r="ELF1" s="120"/>
      <c r="ELG1" s="120"/>
      <c r="ELH1" s="120"/>
      <c r="ELI1" s="120"/>
      <c r="ELJ1" s="120"/>
      <c r="ELK1" s="120"/>
      <c r="ELL1" s="120"/>
      <c r="ELM1" s="120"/>
      <c r="ELN1" s="120"/>
      <c r="ELO1" s="120"/>
      <c r="ELP1" s="120"/>
      <c r="ELQ1" s="120"/>
      <c r="ELR1" s="120"/>
      <c r="ELS1" s="120"/>
      <c r="ELT1" s="120"/>
      <c r="ELU1" s="120"/>
      <c r="ELV1" s="120"/>
      <c r="ELW1" s="120"/>
      <c r="ELX1" s="120"/>
      <c r="ELY1" s="120"/>
      <c r="ELZ1" s="120"/>
      <c r="EMA1" s="120"/>
      <c r="EMB1" s="120"/>
      <c r="EMC1" s="120"/>
      <c r="EMD1" s="120"/>
      <c r="EME1" s="120"/>
      <c r="EMF1" s="120"/>
      <c r="EMG1" s="120"/>
      <c r="EMH1" s="120"/>
      <c r="EMI1" s="120"/>
      <c r="EMJ1" s="120"/>
      <c r="EMK1" s="120"/>
      <c r="EML1" s="120"/>
      <c r="EMM1" s="120"/>
      <c r="EMN1" s="120"/>
      <c r="EMO1" s="120"/>
      <c r="EMP1" s="120"/>
      <c r="EMQ1" s="120"/>
      <c r="EMR1" s="120"/>
      <c r="EMS1" s="120"/>
      <c r="EMT1" s="120"/>
      <c r="EMU1" s="120"/>
      <c r="EMV1" s="120"/>
      <c r="EMW1" s="120"/>
      <c r="EMX1" s="120"/>
      <c r="EMY1" s="120"/>
      <c r="EMZ1" s="120"/>
      <c r="ENA1" s="120"/>
      <c r="ENB1" s="120"/>
      <c r="ENC1" s="120"/>
      <c r="END1" s="120"/>
      <c r="ENE1" s="120"/>
      <c r="ENF1" s="120"/>
      <c r="ENG1" s="120"/>
      <c r="ENH1" s="120"/>
      <c r="ENI1" s="120"/>
      <c r="ENJ1" s="120"/>
      <c r="ENK1" s="120"/>
      <c r="ENL1" s="120"/>
      <c r="ENM1" s="120"/>
      <c r="ENN1" s="120"/>
      <c r="ENO1" s="120"/>
      <c r="ENP1" s="120"/>
      <c r="ENQ1" s="120"/>
      <c r="ENR1" s="120"/>
      <c r="ENS1" s="120"/>
      <c r="ENT1" s="120"/>
      <c r="ENU1" s="120"/>
      <c r="ENV1" s="120"/>
      <c r="ENW1" s="120"/>
      <c r="ENX1" s="120"/>
      <c r="ENY1" s="120"/>
      <c r="ENZ1" s="120"/>
      <c r="EOA1" s="120"/>
      <c r="EOB1" s="120"/>
      <c r="EOC1" s="120"/>
      <c r="EOD1" s="120"/>
      <c r="EOE1" s="120"/>
      <c r="EOF1" s="120"/>
      <c r="EOG1" s="120"/>
      <c r="EOH1" s="120"/>
      <c r="EOI1" s="120"/>
      <c r="EOJ1" s="120"/>
      <c r="EOK1" s="120"/>
      <c r="EOL1" s="120"/>
      <c r="EOM1" s="120"/>
      <c r="EON1" s="120"/>
      <c r="EOO1" s="120"/>
      <c r="EOP1" s="120"/>
      <c r="EOQ1" s="120"/>
      <c r="EOR1" s="120"/>
      <c r="EOS1" s="120"/>
      <c r="EOT1" s="120"/>
      <c r="EOU1" s="120"/>
      <c r="EOV1" s="120"/>
      <c r="EOW1" s="120"/>
      <c r="EOX1" s="120"/>
      <c r="EOY1" s="120"/>
      <c r="EOZ1" s="120"/>
      <c r="EPA1" s="120"/>
      <c r="EPB1" s="120"/>
      <c r="EPC1" s="120"/>
      <c r="EPD1" s="120"/>
      <c r="EPE1" s="120"/>
      <c r="EPF1" s="120"/>
      <c r="EPG1" s="120"/>
      <c r="EPH1" s="120"/>
      <c r="EPI1" s="120"/>
      <c r="EPJ1" s="120"/>
      <c r="EPK1" s="120"/>
      <c r="EPL1" s="120"/>
      <c r="EPM1" s="120"/>
      <c r="EPN1" s="120"/>
      <c r="EPO1" s="120"/>
      <c r="EPP1" s="120"/>
      <c r="EPQ1" s="120"/>
      <c r="EPR1" s="120"/>
      <c r="EPS1" s="120"/>
      <c r="EPT1" s="120"/>
      <c r="EPU1" s="120"/>
      <c r="EPV1" s="120"/>
      <c r="EPW1" s="120"/>
      <c r="EPX1" s="120"/>
      <c r="EPY1" s="120"/>
      <c r="EPZ1" s="120"/>
      <c r="EQA1" s="120"/>
      <c r="EQB1" s="120"/>
      <c r="EQC1" s="120"/>
      <c r="EQD1" s="120"/>
      <c r="EQE1" s="120"/>
      <c r="EQF1" s="120"/>
      <c r="EQG1" s="120"/>
      <c r="EQH1" s="120"/>
      <c r="EQI1" s="120"/>
      <c r="EQJ1" s="120"/>
      <c r="EQK1" s="120"/>
      <c r="EQL1" s="120"/>
      <c r="EQM1" s="120"/>
      <c r="EQN1" s="120"/>
      <c r="EQO1" s="120"/>
      <c r="EQP1" s="120"/>
      <c r="EQQ1" s="120"/>
      <c r="EQR1" s="120"/>
      <c r="EQS1" s="120"/>
      <c r="EQT1" s="120"/>
      <c r="EQU1" s="120"/>
      <c r="EQV1" s="120"/>
      <c r="EQW1" s="120"/>
      <c r="EQX1" s="120"/>
      <c r="EQY1" s="120"/>
      <c r="EQZ1" s="120"/>
      <c r="ERA1" s="120"/>
      <c r="ERB1" s="120"/>
      <c r="ERC1" s="120"/>
      <c r="ERD1" s="120"/>
      <c r="ERE1" s="120"/>
      <c r="ERF1" s="120"/>
      <c r="ERG1" s="120"/>
      <c r="ERH1" s="120"/>
      <c r="ERI1" s="120"/>
      <c r="ERJ1" s="120"/>
      <c r="ERK1" s="120"/>
      <c r="ERL1" s="120"/>
      <c r="ERM1" s="120"/>
      <c r="ERN1" s="120"/>
      <c r="ERO1" s="120"/>
      <c r="ERP1" s="120"/>
      <c r="ERQ1" s="120"/>
      <c r="ERR1" s="120"/>
      <c r="ERS1" s="120"/>
      <c r="ERT1" s="120"/>
      <c r="ERU1" s="120"/>
      <c r="ERV1" s="120"/>
      <c r="ERW1" s="120"/>
      <c r="ERX1" s="120"/>
      <c r="ERY1" s="120"/>
      <c r="ERZ1" s="120"/>
      <c r="ESA1" s="120"/>
      <c r="ESB1" s="120"/>
      <c r="ESC1" s="120"/>
      <c r="ESD1" s="120"/>
      <c r="ESE1" s="120"/>
      <c r="ESF1" s="120"/>
      <c r="ESG1" s="120"/>
      <c r="ESH1" s="120"/>
      <c r="ESI1" s="120"/>
      <c r="ESJ1" s="120"/>
      <c r="ESK1" s="120"/>
      <c r="ESL1" s="120"/>
      <c r="ESM1" s="120"/>
      <c r="ESN1" s="120"/>
      <c r="ESO1" s="120"/>
      <c r="ESP1" s="120"/>
      <c r="ESQ1" s="120"/>
      <c r="ESR1" s="120"/>
      <c r="ESS1" s="120"/>
      <c r="EST1" s="120"/>
      <c r="ESU1" s="120"/>
      <c r="ESV1" s="120"/>
      <c r="ESW1" s="120"/>
      <c r="ESX1" s="120"/>
      <c r="ESY1" s="120"/>
      <c r="ESZ1" s="120"/>
      <c r="ETA1" s="120"/>
      <c r="ETB1" s="120"/>
      <c r="ETC1" s="120"/>
      <c r="ETD1" s="120"/>
      <c r="ETE1" s="120"/>
      <c r="ETF1" s="120"/>
      <c r="ETG1" s="120"/>
      <c r="ETH1" s="120"/>
      <c r="ETI1" s="120"/>
      <c r="ETJ1" s="120"/>
      <c r="ETK1" s="120"/>
      <c r="ETL1" s="120"/>
      <c r="ETM1" s="120"/>
      <c r="ETN1" s="120"/>
      <c r="ETO1" s="120"/>
      <c r="ETP1" s="120"/>
      <c r="ETQ1" s="120"/>
      <c r="ETR1" s="120"/>
      <c r="ETS1" s="120"/>
      <c r="ETT1" s="120"/>
      <c r="ETU1" s="120"/>
      <c r="ETV1" s="120"/>
      <c r="ETW1" s="120"/>
      <c r="ETX1" s="120"/>
      <c r="ETY1" s="120"/>
      <c r="ETZ1" s="120"/>
      <c r="EUA1" s="120"/>
      <c r="EUB1" s="120"/>
      <c r="EUC1" s="120"/>
      <c r="EUD1" s="120"/>
      <c r="EUE1" s="120"/>
      <c r="EUF1" s="120"/>
      <c r="EUG1" s="120"/>
      <c r="EUH1" s="120"/>
      <c r="EUI1" s="120"/>
      <c r="EUJ1" s="120"/>
      <c r="EUK1" s="120"/>
      <c r="EUL1" s="120"/>
      <c r="EUM1" s="120"/>
      <c r="EUN1" s="120"/>
      <c r="EUO1" s="120"/>
      <c r="EUP1" s="120"/>
      <c r="EUQ1" s="120"/>
      <c r="EUR1" s="120"/>
      <c r="EUS1" s="120"/>
      <c r="EUT1" s="120"/>
      <c r="EUU1" s="120"/>
      <c r="EUV1" s="120"/>
      <c r="EUW1" s="120"/>
      <c r="EUX1" s="120"/>
      <c r="EUY1" s="120"/>
      <c r="EUZ1" s="120"/>
      <c r="EVA1" s="120"/>
      <c r="EVB1" s="120"/>
      <c r="EVC1" s="120"/>
      <c r="EVD1" s="120"/>
      <c r="EVE1" s="120"/>
      <c r="EVF1" s="120"/>
      <c r="EVG1" s="120"/>
      <c r="EVH1" s="120"/>
      <c r="EVI1" s="120"/>
      <c r="EVJ1" s="120"/>
      <c r="EVK1" s="120"/>
      <c r="EVL1" s="120"/>
      <c r="EVM1" s="120"/>
      <c r="EVN1" s="120"/>
      <c r="EVO1" s="120"/>
      <c r="EVP1" s="120"/>
      <c r="EVQ1" s="120"/>
      <c r="EVR1" s="120"/>
      <c r="EVS1" s="120"/>
      <c r="EVT1" s="120"/>
      <c r="EVU1" s="120"/>
      <c r="EVV1" s="120"/>
      <c r="EVW1" s="120"/>
      <c r="EVX1" s="120"/>
      <c r="EVY1" s="120"/>
      <c r="EVZ1" s="120"/>
      <c r="EWA1" s="120"/>
      <c r="EWB1" s="120"/>
      <c r="EWC1" s="120"/>
      <c r="EWD1" s="120"/>
      <c r="EWE1" s="120"/>
      <c r="EWF1" s="120"/>
      <c r="EWG1" s="120"/>
      <c r="EWH1" s="120"/>
      <c r="EWI1" s="120"/>
      <c r="EWJ1" s="120"/>
      <c r="EWK1" s="120"/>
      <c r="EWL1" s="120"/>
      <c r="EWM1" s="120"/>
      <c r="EWN1" s="120"/>
      <c r="EWO1" s="120"/>
      <c r="EWP1" s="120"/>
      <c r="EWQ1" s="120"/>
      <c r="EWR1" s="120"/>
      <c r="EWS1" s="120"/>
      <c r="EWT1" s="120"/>
      <c r="EWU1" s="120"/>
      <c r="EWV1" s="120"/>
      <c r="EWW1" s="120"/>
      <c r="EWX1" s="120"/>
      <c r="EWY1" s="120"/>
      <c r="EWZ1" s="120"/>
      <c r="EXA1" s="120"/>
      <c r="EXB1" s="120"/>
      <c r="EXC1" s="120"/>
      <c r="EXD1" s="120"/>
      <c r="EXE1" s="120"/>
      <c r="EXF1" s="120"/>
      <c r="EXG1" s="120"/>
      <c r="EXH1" s="120"/>
      <c r="EXI1" s="120"/>
      <c r="EXJ1" s="120"/>
      <c r="EXK1" s="120"/>
      <c r="EXL1" s="120"/>
      <c r="EXM1" s="120"/>
      <c r="EXN1" s="120"/>
      <c r="EXO1" s="120"/>
      <c r="EXP1" s="120"/>
      <c r="EXQ1" s="120"/>
      <c r="EXR1" s="120"/>
      <c r="EXS1" s="120"/>
      <c r="EXT1" s="120"/>
      <c r="EXU1" s="120"/>
      <c r="EXV1" s="120"/>
      <c r="EXW1" s="120"/>
      <c r="EXX1" s="120"/>
      <c r="EXY1" s="120"/>
      <c r="EXZ1" s="120"/>
      <c r="EYA1" s="120"/>
      <c r="EYB1" s="120"/>
      <c r="EYC1" s="120"/>
      <c r="EYD1" s="120"/>
      <c r="EYE1" s="120"/>
      <c r="EYF1" s="120"/>
      <c r="EYG1" s="120"/>
      <c r="EYH1" s="120"/>
      <c r="EYI1" s="120"/>
      <c r="EYJ1" s="120"/>
      <c r="EYK1" s="120"/>
      <c r="EYL1" s="120"/>
      <c r="EYM1" s="120"/>
      <c r="EYN1" s="120"/>
      <c r="EYO1" s="120"/>
      <c r="EYP1" s="120"/>
      <c r="EYQ1" s="120"/>
      <c r="EYR1" s="120"/>
      <c r="EYS1" s="120"/>
      <c r="EYT1" s="120"/>
      <c r="EYU1" s="120"/>
      <c r="EYV1" s="120"/>
      <c r="EYW1" s="120"/>
      <c r="EYX1" s="120"/>
      <c r="EYY1" s="120"/>
      <c r="EYZ1" s="120"/>
      <c r="EZA1" s="120"/>
      <c r="EZB1" s="120"/>
      <c r="EZC1" s="120"/>
      <c r="EZD1" s="120"/>
      <c r="EZE1" s="120"/>
      <c r="EZF1" s="120"/>
      <c r="EZG1" s="120"/>
      <c r="EZH1" s="120"/>
      <c r="EZI1" s="120"/>
      <c r="EZJ1" s="120"/>
      <c r="EZK1" s="120"/>
      <c r="EZL1" s="120"/>
      <c r="EZM1" s="120"/>
      <c r="EZN1" s="120"/>
      <c r="EZO1" s="120"/>
      <c r="EZP1" s="120"/>
      <c r="EZQ1" s="120"/>
      <c r="EZR1" s="120"/>
      <c r="EZS1" s="120"/>
      <c r="EZT1" s="120"/>
      <c r="EZU1" s="120"/>
      <c r="EZV1" s="120"/>
      <c r="EZW1" s="120"/>
      <c r="EZX1" s="120"/>
      <c r="EZY1" s="120"/>
      <c r="EZZ1" s="120"/>
      <c r="FAA1" s="120"/>
      <c r="FAB1" s="120"/>
      <c r="FAC1" s="120"/>
      <c r="FAD1" s="120"/>
      <c r="FAE1" s="120"/>
      <c r="FAF1" s="120"/>
      <c r="FAG1" s="120"/>
      <c r="FAH1" s="120"/>
      <c r="FAI1" s="120"/>
      <c r="FAJ1" s="120"/>
      <c r="FAK1" s="120"/>
      <c r="FAL1" s="120"/>
      <c r="FAM1" s="120"/>
      <c r="FAN1" s="120"/>
      <c r="FAO1" s="120"/>
      <c r="FAP1" s="120"/>
      <c r="FAQ1" s="120"/>
      <c r="FAR1" s="120"/>
      <c r="FAS1" s="120"/>
      <c r="FAT1" s="120"/>
      <c r="FAU1" s="120"/>
      <c r="FAV1" s="120"/>
      <c r="FAW1" s="120"/>
      <c r="FAX1" s="120"/>
      <c r="FAY1" s="120"/>
      <c r="FAZ1" s="120"/>
      <c r="FBA1" s="120"/>
      <c r="FBB1" s="120"/>
      <c r="FBC1" s="120"/>
      <c r="FBD1" s="120"/>
      <c r="FBE1" s="120"/>
      <c r="FBF1" s="120"/>
      <c r="FBG1" s="120"/>
      <c r="FBH1" s="120"/>
      <c r="FBI1" s="120"/>
      <c r="FBJ1" s="120"/>
      <c r="FBK1" s="120"/>
      <c r="FBL1" s="120"/>
      <c r="FBM1" s="120"/>
      <c r="FBN1" s="120"/>
      <c r="FBO1" s="120"/>
      <c r="FBP1" s="120"/>
      <c r="FBQ1" s="120"/>
      <c r="FBR1" s="120"/>
      <c r="FBS1" s="120"/>
      <c r="FBT1" s="120"/>
      <c r="FBU1" s="120"/>
      <c r="FBV1" s="120"/>
      <c r="FBW1" s="120"/>
      <c r="FBX1" s="120"/>
      <c r="FBY1" s="120"/>
      <c r="FBZ1" s="120"/>
      <c r="FCA1" s="120"/>
      <c r="FCB1" s="120"/>
      <c r="FCC1" s="120"/>
      <c r="FCD1" s="120"/>
      <c r="FCE1" s="120"/>
      <c r="FCF1" s="120"/>
      <c r="FCG1" s="120"/>
      <c r="FCH1" s="120"/>
      <c r="FCI1" s="120"/>
      <c r="FCJ1" s="120"/>
      <c r="FCK1" s="120"/>
      <c r="FCL1" s="120"/>
      <c r="FCM1" s="120"/>
      <c r="FCN1" s="120"/>
      <c r="FCO1" s="120"/>
      <c r="FCP1" s="120"/>
      <c r="FCQ1" s="120"/>
      <c r="FCR1" s="120"/>
      <c r="FCS1" s="120"/>
      <c r="FCT1" s="120"/>
      <c r="FCU1" s="120"/>
      <c r="FCV1" s="120"/>
      <c r="FCW1" s="120"/>
      <c r="FCX1" s="120"/>
      <c r="FCY1" s="120"/>
      <c r="FCZ1" s="120"/>
      <c r="FDA1" s="120"/>
      <c r="FDB1" s="120"/>
      <c r="FDC1" s="120"/>
      <c r="FDD1" s="120"/>
      <c r="FDE1" s="120"/>
      <c r="FDF1" s="120"/>
      <c r="FDG1" s="120"/>
      <c r="FDH1" s="120"/>
      <c r="FDI1" s="120"/>
      <c r="FDJ1" s="120"/>
      <c r="FDK1" s="120"/>
      <c r="FDL1" s="120"/>
      <c r="FDM1" s="120"/>
      <c r="FDN1" s="120"/>
      <c r="FDO1" s="120"/>
      <c r="FDP1" s="120"/>
      <c r="FDQ1" s="120"/>
      <c r="FDR1" s="120"/>
      <c r="FDS1" s="120"/>
      <c r="FDT1" s="120"/>
      <c r="FDU1" s="120"/>
      <c r="FDV1" s="120"/>
      <c r="FDW1" s="120"/>
      <c r="FDX1" s="120"/>
      <c r="FDY1" s="120"/>
      <c r="FDZ1" s="120"/>
      <c r="FEA1" s="120"/>
      <c r="FEB1" s="120"/>
      <c r="FEC1" s="120"/>
      <c r="FED1" s="120"/>
      <c r="FEE1" s="120"/>
      <c r="FEF1" s="120"/>
      <c r="FEG1" s="120"/>
      <c r="FEH1" s="120"/>
      <c r="FEI1" s="120"/>
      <c r="FEJ1" s="120"/>
      <c r="FEK1" s="120"/>
      <c r="FEL1" s="120"/>
      <c r="FEM1" s="120"/>
      <c r="FEN1" s="120"/>
      <c r="FEO1" s="120"/>
      <c r="FEP1" s="120"/>
      <c r="FEQ1" s="120"/>
      <c r="FER1" s="120"/>
      <c r="FES1" s="120"/>
      <c r="FET1" s="120"/>
      <c r="FEU1" s="120"/>
      <c r="FEV1" s="120"/>
      <c r="FEW1" s="120"/>
      <c r="FEX1" s="120"/>
      <c r="FEY1" s="120"/>
      <c r="FEZ1" s="120"/>
      <c r="FFA1" s="120"/>
      <c r="FFB1" s="120"/>
      <c r="FFC1" s="120"/>
      <c r="FFD1" s="120"/>
      <c r="FFE1" s="120"/>
      <c r="FFF1" s="120"/>
      <c r="FFG1" s="120"/>
      <c r="FFH1" s="120"/>
      <c r="FFI1" s="120"/>
      <c r="FFJ1" s="120"/>
      <c r="FFK1" s="120"/>
      <c r="FFL1" s="120"/>
      <c r="FFM1" s="120"/>
      <c r="FFN1" s="120"/>
      <c r="FFO1" s="120"/>
      <c r="FFP1" s="120"/>
      <c r="FFQ1" s="120"/>
      <c r="FFR1" s="120"/>
      <c r="FFS1" s="120"/>
      <c r="FFT1" s="120"/>
      <c r="FFU1" s="120"/>
      <c r="FFV1" s="120"/>
      <c r="FFW1" s="120"/>
      <c r="FFX1" s="120"/>
      <c r="FFY1" s="120"/>
      <c r="FFZ1" s="120"/>
      <c r="FGA1" s="120"/>
      <c r="FGB1" s="120"/>
      <c r="FGC1" s="120"/>
      <c r="FGD1" s="120"/>
      <c r="FGE1" s="120"/>
      <c r="FGF1" s="120"/>
      <c r="FGG1" s="120"/>
      <c r="FGH1" s="120"/>
      <c r="FGI1" s="120"/>
      <c r="FGJ1" s="120"/>
      <c r="FGK1" s="120"/>
      <c r="FGL1" s="120"/>
      <c r="FGM1" s="120"/>
      <c r="FGN1" s="120"/>
      <c r="FGO1" s="120"/>
      <c r="FGP1" s="120"/>
      <c r="FGQ1" s="120"/>
      <c r="FGR1" s="120"/>
      <c r="FGS1" s="120"/>
      <c r="FGT1" s="120"/>
      <c r="FGU1" s="120"/>
      <c r="FGV1" s="120"/>
      <c r="FGW1" s="120"/>
      <c r="FGX1" s="120"/>
      <c r="FGY1" s="120"/>
      <c r="FGZ1" s="120"/>
      <c r="FHA1" s="120"/>
      <c r="FHB1" s="120"/>
      <c r="FHC1" s="120"/>
      <c r="FHD1" s="120"/>
      <c r="FHE1" s="120"/>
      <c r="FHF1" s="120"/>
      <c r="FHG1" s="120"/>
      <c r="FHH1" s="120"/>
      <c r="FHI1" s="120"/>
      <c r="FHJ1" s="120"/>
      <c r="FHK1" s="120"/>
      <c r="FHL1" s="120"/>
      <c r="FHM1" s="120"/>
      <c r="FHN1" s="120"/>
      <c r="FHO1" s="120"/>
      <c r="FHP1" s="120"/>
      <c r="FHQ1" s="120"/>
      <c r="FHR1" s="120"/>
      <c r="FHS1" s="120"/>
      <c r="FHT1" s="120"/>
      <c r="FHU1" s="120"/>
      <c r="FHV1" s="120"/>
      <c r="FHW1" s="120"/>
      <c r="FHX1" s="120"/>
      <c r="FHY1" s="120"/>
      <c r="FHZ1" s="120"/>
      <c r="FIA1" s="120"/>
      <c r="FIB1" s="120"/>
      <c r="FIC1" s="120"/>
      <c r="FID1" s="120"/>
      <c r="FIE1" s="120"/>
      <c r="FIF1" s="120"/>
      <c r="FIG1" s="120"/>
      <c r="FIH1" s="120"/>
      <c r="FII1" s="120"/>
      <c r="FIJ1" s="120"/>
      <c r="FIK1" s="120"/>
      <c r="FIL1" s="120"/>
      <c r="FIM1" s="120"/>
      <c r="FIN1" s="120"/>
      <c r="FIO1" s="120"/>
      <c r="FIP1" s="120"/>
      <c r="FIQ1" s="120"/>
      <c r="FIR1" s="120"/>
      <c r="FIS1" s="120"/>
      <c r="FIT1" s="120"/>
      <c r="FIU1" s="120"/>
      <c r="FIV1" s="120"/>
      <c r="FIW1" s="120"/>
      <c r="FIX1" s="120"/>
      <c r="FIY1" s="120"/>
      <c r="FIZ1" s="120"/>
      <c r="FJA1" s="120"/>
      <c r="FJB1" s="120"/>
      <c r="FJC1" s="120"/>
      <c r="FJD1" s="120"/>
      <c r="FJE1" s="120"/>
      <c r="FJF1" s="120"/>
      <c r="FJG1" s="120"/>
      <c r="FJH1" s="120"/>
      <c r="FJI1" s="120"/>
      <c r="FJJ1" s="120"/>
      <c r="FJK1" s="120"/>
      <c r="FJL1" s="120"/>
      <c r="FJM1" s="120"/>
      <c r="FJN1" s="120"/>
      <c r="FJO1" s="120"/>
      <c r="FJP1" s="120"/>
      <c r="FJQ1" s="120"/>
      <c r="FJR1" s="120"/>
      <c r="FJS1" s="120"/>
      <c r="FJT1" s="120"/>
      <c r="FJU1" s="120"/>
      <c r="FJV1" s="120"/>
      <c r="FJW1" s="120"/>
      <c r="FJX1" s="120"/>
      <c r="FJY1" s="120"/>
      <c r="FJZ1" s="120"/>
      <c r="FKA1" s="120"/>
      <c r="FKB1" s="120"/>
      <c r="FKC1" s="120"/>
      <c r="FKD1" s="120"/>
      <c r="FKE1" s="120"/>
      <c r="FKF1" s="120"/>
      <c r="FKG1" s="120"/>
      <c r="FKH1" s="120"/>
      <c r="FKI1" s="120"/>
      <c r="FKJ1" s="120"/>
      <c r="FKK1" s="120"/>
      <c r="FKL1" s="120"/>
      <c r="FKM1" s="120"/>
      <c r="FKN1" s="120"/>
      <c r="FKO1" s="120"/>
      <c r="FKP1" s="120"/>
      <c r="FKQ1" s="120"/>
      <c r="FKR1" s="120"/>
      <c r="FKS1" s="120"/>
      <c r="FKT1" s="120"/>
      <c r="FKU1" s="120"/>
      <c r="FKV1" s="120"/>
      <c r="FKW1" s="120"/>
      <c r="FKX1" s="120"/>
      <c r="FKY1" s="120"/>
      <c r="FKZ1" s="120"/>
      <c r="FLA1" s="120"/>
      <c r="FLB1" s="120"/>
      <c r="FLC1" s="120"/>
      <c r="FLD1" s="120"/>
      <c r="FLE1" s="120"/>
      <c r="FLF1" s="120"/>
      <c r="FLG1" s="120"/>
      <c r="FLH1" s="120"/>
      <c r="FLI1" s="120"/>
      <c r="FLJ1" s="120"/>
      <c r="FLK1" s="120"/>
      <c r="FLL1" s="120"/>
      <c r="FLM1" s="120"/>
      <c r="FLN1" s="120"/>
      <c r="FLO1" s="120"/>
      <c r="FLP1" s="120"/>
      <c r="FLQ1" s="120"/>
      <c r="FLR1" s="120"/>
      <c r="FLS1" s="120"/>
      <c r="FLT1" s="120"/>
      <c r="FLU1" s="120"/>
      <c r="FLV1" s="120"/>
      <c r="FLW1" s="120"/>
      <c r="FLX1" s="120"/>
      <c r="FLY1" s="120"/>
      <c r="FLZ1" s="120"/>
      <c r="FMA1" s="120"/>
      <c r="FMB1" s="120"/>
      <c r="FMC1" s="120"/>
      <c r="FMD1" s="120"/>
      <c r="FME1" s="120"/>
      <c r="FMF1" s="120"/>
      <c r="FMG1" s="120"/>
      <c r="FMH1" s="120"/>
      <c r="FMI1" s="120"/>
      <c r="FMJ1" s="120"/>
      <c r="FMK1" s="120"/>
      <c r="FML1" s="120"/>
      <c r="FMM1" s="120"/>
      <c r="FMN1" s="120"/>
      <c r="FMO1" s="120"/>
      <c r="FMP1" s="120"/>
      <c r="FMQ1" s="120"/>
      <c r="FMR1" s="120"/>
      <c r="FMS1" s="120"/>
      <c r="FMT1" s="120"/>
      <c r="FMU1" s="120"/>
      <c r="FMV1" s="120"/>
      <c r="FMW1" s="120"/>
      <c r="FMX1" s="120"/>
      <c r="FMY1" s="120"/>
      <c r="FMZ1" s="120"/>
      <c r="FNA1" s="120"/>
      <c r="FNB1" s="120"/>
      <c r="FNC1" s="120"/>
      <c r="FND1" s="120"/>
      <c r="FNE1" s="120"/>
      <c r="FNF1" s="120"/>
      <c r="FNG1" s="120"/>
      <c r="FNH1" s="120"/>
      <c r="FNI1" s="120"/>
      <c r="FNJ1" s="120"/>
      <c r="FNK1" s="120"/>
      <c r="FNL1" s="120"/>
      <c r="FNM1" s="120"/>
      <c r="FNN1" s="120"/>
      <c r="FNO1" s="120"/>
      <c r="FNP1" s="120"/>
      <c r="FNQ1" s="120"/>
      <c r="FNR1" s="120"/>
      <c r="FNS1" s="120"/>
      <c r="FNT1" s="120"/>
      <c r="FNU1" s="120"/>
      <c r="FNV1" s="120"/>
      <c r="FNW1" s="120"/>
      <c r="FNX1" s="120"/>
      <c r="FNY1" s="120"/>
      <c r="FNZ1" s="120"/>
      <c r="FOA1" s="120"/>
      <c r="FOB1" s="120"/>
      <c r="FOC1" s="120"/>
      <c r="FOD1" s="120"/>
      <c r="FOE1" s="120"/>
      <c r="FOF1" s="120"/>
      <c r="FOG1" s="120"/>
      <c r="FOH1" s="120"/>
      <c r="FOI1" s="120"/>
      <c r="FOJ1" s="120"/>
      <c r="FOK1" s="120"/>
      <c r="FOL1" s="120"/>
      <c r="FOM1" s="120"/>
      <c r="FON1" s="120"/>
      <c r="FOO1" s="120"/>
      <c r="FOP1" s="120"/>
      <c r="FOQ1" s="120"/>
      <c r="FOR1" s="120"/>
      <c r="FOS1" s="120"/>
      <c r="FOT1" s="120"/>
      <c r="FOU1" s="120"/>
      <c r="FOV1" s="120"/>
      <c r="FOW1" s="120"/>
      <c r="FOX1" s="120"/>
      <c r="FOY1" s="120"/>
      <c r="FOZ1" s="120"/>
      <c r="FPA1" s="120"/>
      <c r="FPB1" s="120"/>
      <c r="FPC1" s="120"/>
      <c r="FPD1" s="120"/>
      <c r="FPE1" s="120"/>
      <c r="FPF1" s="120"/>
      <c r="FPG1" s="120"/>
      <c r="FPH1" s="120"/>
      <c r="FPI1" s="120"/>
      <c r="FPJ1" s="120"/>
      <c r="FPK1" s="120"/>
      <c r="FPL1" s="120"/>
      <c r="FPM1" s="120"/>
      <c r="FPN1" s="120"/>
      <c r="FPO1" s="120"/>
      <c r="FPP1" s="120"/>
      <c r="FPQ1" s="120"/>
      <c r="FPR1" s="120"/>
      <c r="FPS1" s="120"/>
      <c r="FPT1" s="120"/>
      <c r="FPU1" s="120"/>
      <c r="FPV1" s="120"/>
      <c r="FPW1" s="120"/>
      <c r="FPX1" s="120"/>
      <c r="FPY1" s="120"/>
      <c r="FPZ1" s="120"/>
      <c r="FQA1" s="120"/>
      <c r="FQB1" s="120"/>
      <c r="FQC1" s="120"/>
      <c r="FQD1" s="120"/>
      <c r="FQE1" s="120"/>
      <c r="FQF1" s="120"/>
      <c r="FQG1" s="120"/>
      <c r="FQH1" s="120"/>
      <c r="FQI1" s="120"/>
      <c r="FQJ1" s="120"/>
      <c r="FQK1" s="120"/>
      <c r="FQL1" s="120"/>
      <c r="FQM1" s="120"/>
      <c r="FQN1" s="120"/>
      <c r="FQO1" s="120"/>
      <c r="FQP1" s="120"/>
      <c r="FQQ1" s="120"/>
      <c r="FQR1" s="120"/>
      <c r="FQS1" s="120"/>
      <c r="FQT1" s="120"/>
      <c r="FQU1" s="120"/>
      <c r="FQV1" s="120"/>
      <c r="FQW1" s="120"/>
      <c r="FQX1" s="120"/>
      <c r="FQY1" s="120"/>
      <c r="FQZ1" s="120"/>
      <c r="FRA1" s="120"/>
      <c r="FRB1" s="120"/>
      <c r="FRC1" s="120"/>
      <c r="FRD1" s="120"/>
      <c r="FRE1" s="120"/>
      <c r="FRF1" s="120"/>
      <c r="FRG1" s="120"/>
      <c r="FRH1" s="120"/>
      <c r="FRI1" s="120"/>
      <c r="FRJ1" s="120"/>
      <c r="FRK1" s="120"/>
      <c r="FRL1" s="120"/>
      <c r="FRM1" s="120"/>
      <c r="FRN1" s="120"/>
      <c r="FRO1" s="120"/>
      <c r="FRP1" s="120"/>
      <c r="FRQ1" s="120"/>
      <c r="FRR1" s="120"/>
      <c r="FRS1" s="120"/>
      <c r="FRT1" s="120"/>
      <c r="FRU1" s="120"/>
      <c r="FRV1" s="120"/>
      <c r="FRW1" s="120"/>
      <c r="FRX1" s="120"/>
      <c r="FRY1" s="120"/>
      <c r="FRZ1" s="120"/>
      <c r="FSA1" s="120"/>
      <c r="FSB1" s="120"/>
      <c r="FSC1" s="120"/>
      <c r="FSD1" s="120"/>
      <c r="FSE1" s="120"/>
      <c r="FSF1" s="120"/>
      <c r="FSG1" s="120"/>
      <c r="FSH1" s="120"/>
      <c r="FSI1" s="120"/>
      <c r="FSJ1" s="120"/>
      <c r="FSK1" s="120"/>
      <c r="FSL1" s="120"/>
      <c r="FSM1" s="120"/>
      <c r="FSN1" s="120"/>
      <c r="FSO1" s="120"/>
      <c r="FSP1" s="120"/>
      <c r="FSQ1" s="120"/>
      <c r="FSR1" s="120"/>
      <c r="FSS1" s="120"/>
      <c r="FST1" s="120"/>
      <c r="FSU1" s="120"/>
      <c r="FSV1" s="120"/>
      <c r="FSW1" s="120"/>
      <c r="FSX1" s="120"/>
      <c r="FSY1" s="120"/>
      <c r="FSZ1" s="120"/>
      <c r="FTA1" s="120"/>
      <c r="FTB1" s="120"/>
      <c r="FTC1" s="120"/>
      <c r="FTD1" s="120"/>
      <c r="FTE1" s="120"/>
      <c r="FTF1" s="120"/>
      <c r="FTG1" s="120"/>
      <c r="FTH1" s="120"/>
      <c r="FTI1" s="120"/>
      <c r="FTJ1" s="120"/>
      <c r="FTK1" s="120"/>
      <c r="FTL1" s="120"/>
      <c r="FTM1" s="120"/>
      <c r="FTN1" s="120"/>
      <c r="FTO1" s="120"/>
      <c r="FTP1" s="120"/>
      <c r="FTQ1" s="120"/>
      <c r="FTR1" s="120"/>
      <c r="FTS1" s="120"/>
      <c r="FTT1" s="120"/>
      <c r="FTU1" s="120"/>
      <c r="FTV1" s="120"/>
      <c r="FTW1" s="120"/>
      <c r="FTX1" s="120"/>
      <c r="FTY1" s="120"/>
      <c r="FTZ1" s="120"/>
      <c r="FUA1" s="120"/>
      <c r="FUB1" s="120"/>
      <c r="FUC1" s="120"/>
      <c r="FUD1" s="120"/>
      <c r="FUE1" s="120"/>
      <c r="FUF1" s="120"/>
      <c r="FUG1" s="120"/>
      <c r="FUH1" s="120"/>
      <c r="FUI1" s="120"/>
      <c r="FUJ1" s="120"/>
      <c r="FUK1" s="120"/>
      <c r="FUL1" s="120"/>
      <c r="FUM1" s="120"/>
      <c r="FUN1" s="120"/>
      <c r="FUO1" s="120"/>
      <c r="FUP1" s="120"/>
      <c r="FUQ1" s="120"/>
      <c r="FUR1" s="120"/>
      <c r="FUS1" s="120"/>
      <c r="FUT1" s="120"/>
      <c r="FUU1" s="120"/>
      <c r="FUV1" s="120"/>
      <c r="FUW1" s="120"/>
      <c r="FUX1" s="120"/>
      <c r="FUY1" s="120"/>
      <c r="FUZ1" s="120"/>
      <c r="FVA1" s="120"/>
      <c r="FVB1" s="120"/>
      <c r="FVC1" s="120"/>
      <c r="FVD1" s="120"/>
      <c r="FVE1" s="120"/>
      <c r="FVF1" s="120"/>
      <c r="FVG1" s="120"/>
      <c r="FVH1" s="120"/>
      <c r="FVI1" s="120"/>
      <c r="FVJ1" s="120"/>
      <c r="FVK1" s="120"/>
      <c r="FVL1" s="120"/>
      <c r="FVM1" s="120"/>
      <c r="FVN1" s="120"/>
      <c r="FVO1" s="120"/>
      <c r="FVP1" s="120"/>
      <c r="FVQ1" s="120"/>
      <c r="FVR1" s="120"/>
      <c r="FVS1" s="120"/>
      <c r="FVT1" s="120"/>
      <c r="FVU1" s="120"/>
      <c r="FVV1" s="120"/>
      <c r="FVW1" s="120"/>
      <c r="FVX1" s="120"/>
      <c r="FVY1" s="120"/>
      <c r="FVZ1" s="120"/>
      <c r="FWA1" s="120"/>
      <c r="FWB1" s="120"/>
      <c r="FWC1" s="120"/>
      <c r="FWD1" s="120"/>
      <c r="FWE1" s="120"/>
      <c r="FWF1" s="120"/>
      <c r="FWG1" s="120"/>
      <c r="FWH1" s="120"/>
      <c r="FWI1" s="120"/>
      <c r="FWJ1" s="120"/>
      <c r="FWK1" s="120"/>
      <c r="FWL1" s="120"/>
      <c r="FWM1" s="120"/>
      <c r="FWN1" s="120"/>
      <c r="FWO1" s="120"/>
      <c r="FWP1" s="120"/>
      <c r="FWQ1" s="120"/>
      <c r="FWR1" s="120"/>
      <c r="FWS1" s="120"/>
      <c r="FWT1" s="120"/>
      <c r="FWU1" s="120"/>
      <c r="FWV1" s="120"/>
      <c r="FWW1" s="120"/>
      <c r="FWX1" s="120"/>
      <c r="FWY1" s="120"/>
      <c r="FWZ1" s="120"/>
      <c r="FXA1" s="120"/>
      <c r="FXB1" s="120"/>
      <c r="FXC1" s="120"/>
      <c r="FXD1" s="120"/>
      <c r="FXE1" s="120"/>
      <c r="FXF1" s="120"/>
      <c r="FXG1" s="120"/>
      <c r="FXH1" s="120"/>
      <c r="FXI1" s="120"/>
      <c r="FXJ1" s="120"/>
      <c r="FXK1" s="120"/>
      <c r="FXL1" s="120"/>
      <c r="FXM1" s="120"/>
      <c r="FXN1" s="120"/>
      <c r="FXO1" s="120"/>
      <c r="FXP1" s="120"/>
      <c r="FXQ1" s="120"/>
      <c r="FXR1" s="120"/>
      <c r="FXS1" s="120"/>
      <c r="FXT1" s="120"/>
      <c r="FXU1" s="120"/>
      <c r="FXV1" s="120"/>
      <c r="FXW1" s="120"/>
      <c r="FXX1" s="120"/>
      <c r="FXY1" s="120"/>
      <c r="FXZ1" s="120"/>
      <c r="FYA1" s="120"/>
      <c r="FYB1" s="120"/>
      <c r="FYC1" s="120"/>
      <c r="FYD1" s="120"/>
      <c r="FYE1" s="120"/>
      <c r="FYF1" s="120"/>
      <c r="FYG1" s="120"/>
      <c r="FYH1" s="120"/>
      <c r="FYI1" s="120"/>
      <c r="FYJ1" s="120"/>
      <c r="FYK1" s="120"/>
      <c r="FYL1" s="120"/>
      <c r="FYM1" s="120"/>
      <c r="FYN1" s="120"/>
      <c r="FYO1" s="120"/>
      <c r="FYP1" s="120"/>
      <c r="FYQ1" s="120"/>
      <c r="FYR1" s="120"/>
      <c r="FYS1" s="120"/>
      <c r="FYT1" s="120"/>
      <c r="FYU1" s="120"/>
      <c r="FYV1" s="120"/>
      <c r="FYW1" s="120"/>
      <c r="FYX1" s="120"/>
      <c r="FYY1" s="120"/>
      <c r="FYZ1" s="120"/>
      <c r="FZA1" s="120"/>
      <c r="FZB1" s="120"/>
      <c r="FZC1" s="120"/>
      <c r="FZD1" s="120"/>
      <c r="FZE1" s="120"/>
      <c r="FZF1" s="120"/>
      <c r="FZG1" s="120"/>
      <c r="FZH1" s="120"/>
      <c r="FZI1" s="120"/>
      <c r="FZJ1" s="120"/>
      <c r="FZK1" s="120"/>
      <c r="FZL1" s="120"/>
      <c r="FZM1" s="120"/>
      <c r="FZN1" s="120"/>
      <c r="FZO1" s="120"/>
      <c r="FZP1" s="120"/>
      <c r="FZQ1" s="120"/>
      <c r="FZR1" s="120"/>
      <c r="FZS1" s="120"/>
      <c r="FZT1" s="120"/>
      <c r="FZU1" s="120"/>
      <c r="FZV1" s="120"/>
      <c r="FZW1" s="120"/>
      <c r="FZX1" s="120"/>
      <c r="FZY1" s="120"/>
      <c r="FZZ1" s="120"/>
      <c r="GAA1" s="120"/>
      <c r="GAB1" s="120"/>
      <c r="GAC1" s="120"/>
      <c r="GAD1" s="120"/>
      <c r="GAE1" s="120"/>
      <c r="GAF1" s="120"/>
      <c r="GAG1" s="120"/>
      <c r="GAH1" s="120"/>
      <c r="GAI1" s="120"/>
      <c r="GAJ1" s="120"/>
      <c r="GAK1" s="120"/>
      <c r="GAL1" s="120"/>
      <c r="GAM1" s="120"/>
      <c r="GAN1" s="120"/>
      <c r="GAO1" s="120"/>
      <c r="GAP1" s="120"/>
      <c r="GAQ1" s="120"/>
      <c r="GAR1" s="120"/>
      <c r="GAS1" s="120"/>
      <c r="GAT1" s="120"/>
      <c r="GAU1" s="120"/>
      <c r="GAV1" s="120"/>
      <c r="GAW1" s="120"/>
      <c r="GAX1" s="120"/>
      <c r="GAY1" s="120"/>
      <c r="GAZ1" s="120"/>
      <c r="GBA1" s="120"/>
      <c r="GBB1" s="120"/>
      <c r="GBC1" s="120"/>
      <c r="GBD1" s="120"/>
      <c r="GBE1" s="120"/>
      <c r="GBF1" s="120"/>
      <c r="GBG1" s="120"/>
      <c r="GBH1" s="120"/>
      <c r="GBI1" s="120"/>
      <c r="GBJ1" s="120"/>
      <c r="GBK1" s="120"/>
      <c r="GBL1" s="120"/>
      <c r="GBM1" s="120"/>
      <c r="GBN1" s="120"/>
      <c r="GBO1" s="120"/>
      <c r="GBP1" s="120"/>
      <c r="GBQ1" s="120"/>
      <c r="GBR1" s="120"/>
      <c r="GBS1" s="120"/>
      <c r="GBT1" s="120"/>
      <c r="GBU1" s="120"/>
      <c r="GBV1" s="120"/>
      <c r="GBW1" s="120"/>
      <c r="GBX1" s="120"/>
      <c r="GBY1" s="120"/>
      <c r="GBZ1" s="120"/>
      <c r="GCA1" s="120"/>
      <c r="GCB1" s="120"/>
      <c r="GCC1" s="120"/>
      <c r="GCD1" s="120"/>
      <c r="GCE1" s="120"/>
      <c r="GCF1" s="120"/>
      <c r="GCG1" s="120"/>
      <c r="GCH1" s="120"/>
      <c r="GCI1" s="120"/>
      <c r="GCJ1" s="120"/>
      <c r="GCK1" s="120"/>
      <c r="GCL1" s="120"/>
      <c r="GCM1" s="120"/>
      <c r="GCN1" s="120"/>
      <c r="GCO1" s="120"/>
      <c r="GCP1" s="120"/>
      <c r="GCQ1" s="120"/>
      <c r="GCR1" s="120"/>
      <c r="GCS1" s="120"/>
      <c r="GCT1" s="120"/>
      <c r="GCU1" s="120"/>
      <c r="GCV1" s="120"/>
      <c r="GCW1" s="120"/>
      <c r="GCX1" s="120"/>
      <c r="GCY1" s="120"/>
      <c r="GCZ1" s="120"/>
      <c r="GDA1" s="120"/>
      <c r="GDB1" s="120"/>
      <c r="GDC1" s="120"/>
      <c r="GDD1" s="120"/>
      <c r="GDE1" s="120"/>
      <c r="GDF1" s="120"/>
      <c r="GDG1" s="120"/>
      <c r="GDH1" s="120"/>
      <c r="GDI1" s="120"/>
      <c r="GDJ1" s="120"/>
      <c r="GDK1" s="120"/>
      <c r="GDL1" s="120"/>
      <c r="GDM1" s="120"/>
      <c r="GDN1" s="120"/>
      <c r="GDO1" s="120"/>
      <c r="GDP1" s="120"/>
      <c r="GDQ1" s="120"/>
      <c r="GDR1" s="120"/>
      <c r="GDS1" s="120"/>
      <c r="GDT1" s="120"/>
      <c r="GDU1" s="120"/>
      <c r="GDV1" s="120"/>
      <c r="GDW1" s="120"/>
      <c r="GDX1" s="120"/>
      <c r="GDY1" s="120"/>
      <c r="GDZ1" s="120"/>
      <c r="GEA1" s="120"/>
      <c r="GEB1" s="120"/>
      <c r="GEC1" s="120"/>
      <c r="GED1" s="120"/>
      <c r="GEE1" s="120"/>
      <c r="GEF1" s="120"/>
      <c r="GEG1" s="120"/>
      <c r="GEH1" s="120"/>
      <c r="GEI1" s="120"/>
      <c r="GEJ1" s="120"/>
      <c r="GEK1" s="120"/>
      <c r="GEL1" s="120"/>
      <c r="GEM1" s="120"/>
      <c r="GEN1" s="120"/>
      <c r="GEO1" s="120"/>
      <c r="GEP1" s="120"/>
      <c r="GEQ1" s="120"/>
      <c r="GER1" s="120"/>
      <c r="GES1" s="120"/>
      <c r="GET1" s="120"/>
      <c r="GEU1" s="120"/>
      <c r="GEV1" s="120"/>
      <c r="GEW1" s="120"/>
      <c r="GEX1" s="120"/>
      <c r="GEY1" s="120"/>
      <c r="GEZ1" s="120"/>
      <c r="GFA1" s="120"/>
      <c r="GFB1" s="120"/>
      <c r="GFC1" s="120"/>
      <c r="GFD1" s="120"/>
      <c r="GFE1" s="120"/>
      <c r="GFF1" s="120"/>
      <c r="GFG1" s="120"/>
      <c r="GFH1" s="120"/>
      <c r="GFI1" s="120"/>
      <c r="GFJ1" s="120"/>
      <c r="GFK1" s="120"/>
      <c r="GFL1" s="120"/>
      <c r="GFM1" s="120"/>
      <c r="GFN1" s="120"/>
      <c r="GFO1" s="120"/>
      <c r="GFP1" s="120"/>
      <c r="GFQ1" s="120"/>
      <c r="GFR1" s="120"/>
      <c r="GFS1" s="120"/>
      <c r="GFT1" s="120"/>
      <c r="GFU1" s="120"/>
      <c r="GFV1" s="120"/>
      <c r="GFW1" s="120"/>
      <c r="GFX1" s="120"/>
      <c r="GFY1" s="120"/>
      <c r="GFZ1" s="120"/>
      <c r="GGA1" s="120"/>
      <c r="GGB1" s="120"/>
      <c r="GGC1" s="120"/>
      <c r="GGD1" s="120"/>
      <c r="GGE1" s="120"/>
      <c r="GGF1" s="120"/>
      <c r="GGG1" s="120"/>
      <c r="GGH1" s="120"/>
      <c r="GGI1" s="120"/>
      <c r="GGJ1" s="120"/>
      <c r="GGK1" s="120"/>
      <c r="GGL1" s="120"/>
      <c r="GGM1" s="120"/>
      <c r="GGN1" s="120"/>
      <c r="GGO1" s="120"/>
      <c r="GGP1" s="120"/>
      <c r="GGQ1" s="120"/>
      <c r="GGR1" s="120"/>
      <c r="GGS1" s="120"/>
      <c r="GGT1" s="120"/>
      <c r="GGU1" s="120"/>
      <c r="GGV1" s="120"/>
      <c r="GGW1" s="120"/>
      <c r="GGX1" s="120"/>
      <c r="GGY1" s="120"/>
      <c r="GGZ1" s="120"/>
      <c r="GHA1" s="120"/>
      <c r="GHB1" s="120"/>
      <c r="GHC1" s="120"/>
      <c r="GHD1" s="120"/>
      <c r="GHE1" s="120"/>
      <c r="GHF1" s="120"/>
      <c r="GHG1" s="120"/>
      <c r="GHH1" s="120"/>
      <c r="GHI1" s="120"/>
      <c r="GHJ1" s="120"/>
      <c r="GHK1" s="120"/>
      <c r="GHL1" s="120"/>
      <c r="GHM1" s="120"/>
      <c r="GHN1" s="120"/>
      <c r="GHO1" s="120"/>
      <c r="GHP1" s="120"/>
      <c r="GHQ1" s="120"/>
      <c r="GHR1" s="120"/>
      <c r="GHS1" s="120"/>
      <c r="GHT1" s="120"/>
      <c r="GHU1" s="120"/>
      <c r="GHV1" s="120"/>
      <c r="GHW1" s="120"/>
      <c r="GHX1" s="120"/>
      <c r="GHY1" s="120"/>
      <c r="GHZ1" s="120"/>
      <c r="GIA1" s="120"/>
      <c r="GIB1" s="120"/>
      <c r="GIC1" s="120"/>
      <c r="GID1" s="120"/>
      <c r="GIE1" s="120"/>
      <c r="GIF1" s="120"/>
      <c r="GIG1" s="120"/>
      <c r="GIH1" s="120"/>
      <c r="GII1" s="120"/>
      <c r="GIJ1" s="120"/>
      <c r="GIK1" s="120"/>
      <c r="GIL1" s="120"/>
      <c r="GIM1" s="120"/>
      <c r="GIN1" s="120"/>
      <c r="GIO1" s="120"/>
      <c r="GIP1" s="120"/>
      <c r="GIQ1" s="120"/>
      <c r="GIR1" s="120"/>
      <c r="GIS1" s="120"/>
      <c r="GIT1" s="120"/>
      <c r="GIU1" s="120"/>
      <c r="GIV1" s="120"/>
      <c r="GIW1" s="120"/>
      <c r="GIX1" s="120"/>
      <c r="GIY1" s="120"/>
      <c r="GIZ1" s="120"/>
      <c r="GJA1" s="120"/>
      <c r="GJB1" s="120"/>
      <c r="GJC1" s="120"/>
      <c r="GJD1" s="120"/>
      <c r="GJE1" s="120"/>
      <c r="GJF1" s="120"/>
      <c r="GJG1" s="120"/>
      <c r="GJH1" s="120"/>
      <c r="GJI1" s="120"/>
      <c r="GJJ1" s="120"/>
      <c r="GJK1" s="120"/>
      <c r="GJL1" s="120"/>
      <c r="GJM1" s="120"/>
      <c r="GJN1" s="120"/>
      <c r="GJO1" s="120"/>
      <c r="GJP1" s="120"/>
      <c r="GJQ1" s="120"/>
      <c r="GJR1" s="120"/>
      <c r="GJS1" s="120"/>
      <c r="GJT1" s="120"/>
      <c r="GJU1" s="120"/>
      <c r="GJV1" s="120"/>
      <c r="GJW1" s="120"/>
      <c r="GJX1" s="120"/>
      <c r="GJY1" s="120"/>
      <c r="GJZ1" s="120"/>
      <c r="GKA1" s="120"/>
      <c r="GKB1" s="120"/>
      <c r="GKC1" s="120"/>
      <c r="GKD1" s="120"/>
      <c r="GKE1" s="120"/>
      <c r="GKF1" s="120"/>
      <c r="GKG1" s="120"/>
      <c r="GKH1" s="120"/>
      <c r="GKI1" s="120"/>
      <c r="GKJ1" s="120"/>
      <c r="GKK1" s="120"/>
      <c r="GKL1" s="120"/>
      <c r="GKM1" s="120"/>
      <c r="GKN1" s="120"/>
      <c r="GKO1" s="120"/>
      <c r="GKP1" s="120"/>
      <c r="GKQ1" s="120"/>
      <c r="GKR1" s="120"/>
      <c r="GKS1" s="120"/>
      <c r="GKT1" s="120"/>
      <c r="GKU1" s="120"/>
      <c r="GKV1" s="120"/>
      <c r="GKW1" s="120"/>
      <c r="GKX1" s="120"/>
      <c r="GKY1" s="120"/>
      <c r="GKZ1" s="120"/>
      <c r="GLA1" s="120"/>
      <c r="GLB1" s="120"/>
      <c r="GLC1" s="120"/>
      <c r="GLD1" s="120"/>
      <c r="GLE1" s="120"/>
      <c r="GLF1" s="120"/>
      <c r="GLG1" s="120"/>
      <c r="GLH1" s="120"/>
      <c r="GLI1" s="120"/>
      <c r="GLJ1" s="120"/>
      <c r="GLK1" s="120"/>
      <c r="GLL1" s="120"/>
      <c r="GLM1" s="120"/>
      <c r="GLN1" s="120"/>
      <c r="GLO1" s="120"/>
      <c r="GLP1" s="120"/>
      <c r="GLQ1" s="120"/>
      <c r="GLR1" s="120"/>
      <c r="GLS1" s="120"/>
      <c r="GLT1" s="120"/>
      <c r="GLU1" s="120"/>
      <c r="GLV1" s="120"/>
      <c r="GLW1" s="120"/>
      <c r="GLX1" s="120"/>
      <c r="GLY1" s="120"/>
      <c r="GLZ1" s="120"/>
      <c r="GMA1" s="120"/>
      <c r="GMB1" s="120"/>
      <c r="GMC1" s="120"/>
      <c r="GMD1" s="120"/>
      <c r="GME1" s="120"/>
      <c r="GMF1" s="120"/>
      <c r="GMG1" s="120"/>
      <c r="GMH1" s="120"/>
      <c r="GMI1" s="120"/>
      <c r="GMJ1" s="120"/>
      <c r="GMK1" s="120"/>
      <c r="GML1" s="120"/>
      <c r="GMM1" s="120"/>
      <c r="GMN1" s="120"/>
      <c r="GMO1" s="120"/>
      <c r="GMP1" s="120"/>
      <c r="GMQ1" s="120"/>
      <c r="GMR1" s="120"/>
      <c r="GMS1" s="120"/>
      <c r="GMT1" s="120"/>
      <c r="GMU1" s="120"/>
      <c r="GMV1" s="120"/>
      <c r="GMW1" s="120"/>
      <c r="GMX1" s="120"/>
      <c r="GMY1" s="120"/>
      <c r="GMZ1" s="120"/>
      <c r="GNA1" s="120"/>
      <c r="GNB1" s="120"/>
      <c r="GNC1" s="120"/>
      <c r="GND1" s="120"/>
      <c r="GNE1" s="120"/>
      <c r="GNF1" s="120"/>
      <c r="GNG1" s="120"/>
      <c r="GNH1" s="120"/>
      <c r="GNI1" s="120"/>
      <c r="GNJ1" s="120"/>
      <c r="GNK1" s="120"/>
      <c r="GNL1" s="120"/>
      <c r="GNM1" s="120"/>
      <c r="GNN1" s="120"/>
      <c r="GNO1" s="120"/>
      <c r="GNP1" s="120"/>
      <c r="GNQ1" s="120"/>
      <c r="GNR1" s="120"/>
      <c r="GNS1" s="120"/>
      <c r="GNT1" s="120"/>
      <c r="GNU1" s="120"/>
      <c r="GNV1" s="120"/>
      <c r="GNW1" s="120"/>
      <c r="GNX1" s="120"/>
      <c r="GNY1" s="120"/>
      <c r="GNZ1" s="120"/>
      <c r="GOA1" s="120"/>
      <c r="GOB1" s="120"/>
      <c r="GOC1" s="120"/>
      <c r="GOD1" s="120"/>
      <c r="GOE1" s="120"/>
      <c r="GOF1" s="120"/>
      <c r="GOG1" s="120"/>
      <c r="GOH1" s="120"/>
      <c r="GOI1" s="120"/>
      <c r="GOJ1" s="120"/>
      <c r="GOK1" s="120"/>
      <c r="GOL1" s="120"/>
      <c r="GOM1" s="120"/>
      <c r="GON1" s="120"/>
      <c r="GOO1" s="120"/>
      <c r="GOP1" s="120"/>
      <c r="GOQ1" s="120"/>
      <c r="GOR1" s="120"/>
      <c r="GOS1" s="120"/>
      <c r="GOT1" s="120"/>
      <c r="GOU1" s="120"/>
      <c r="GOV1" s="120"/>
      <c r="GOW1" s="120"/>
      <c r="GOX1" s="120"/>
      <c r="GOY1" s="120"/>
      <c r="GOZ1" s="120"/>
      <c r="GPA1" s="120"/>
      <c r="GPB1" s="120"/>
      <c r="GPC1" s="120"/>
      <c r="GPD1" s="120"/>
      <c r="GPE1" s="120"/>
      <c r="GPF1" s="120"/>
      <c r="GPG1" s="120"/>
      <c r="GPH1" s="120"/>
      <c r="GPI1" s="120"/>
      <c r="GPJ1" s="120"/>
      <c r="GPK1" s="120"/>
      <c r="GPL1" s="120"/>
      <c r="GPM1" s="120"/>
      <c r="GPN1" s="120"/>
      <c r="GPO1" s="120"/>
      <c r="GPP1" s="120"/>
      <c r="GPQ1" s="120"/>
      <c r="GPR1" s="120"/>
      <c r="GPS1" s="120"/>
      <c r="GPT1" s="120"/>
      <c r="GPU1" s="120"/>
      <c r="GPV1" s="120"/>
      <c r="GPW1" s="120"/>
      <c r="GPX1" s="120"/>
      <c r="GPY1" s="120"/>
      <c r="GPZ1" s="120"/>
      <c r="GQA1" s="120"/>
      <c r="GQB1" s="120"/>
      <c r="GQC1" s="120"/>
      <c r="GQD1" s="120"/>
      <c r="GQE1" s="120"/>
      <c r="GQF1" s="120"/>
      <c r="GQG1" s="120"/>
      <c r="GQH1" s="120"/>
      <c r="GQI1" s="120"/>
      <c r="GQJ1" s="120"/>
      <c r="GQK1" s="120"/>
      <c r="GQL1" s="120"/>
      <c r="GQM1" s="120"/>
      <c r="GQN1" s="120"/>
      <c r="GQO1" s="120"/>
      <c r="GQP1" s="120"/>
      <c r="GQQ1" s="120"/>
      <c r="GQR1" s="120"/>
      <c r="GQS1" s="120"/>
      <c r="GQT1" s="120"/>
      <c r="GQU1" s="120"/>
      <c r="GQV1" s="120"/>
      <c r="GQW1" s="120"/>
      <c r="GQX1" s="120"/>
      <c r="GQY1" s="120"/>
      <c r="GQZ1" s="120"/>
      <c r="GRA1" s="120"/>
      <c r="GRB1" s="120"/>
      <c r="GRC1" s="120"/>
      <c r="GRD1" s="120"/>
      <c r="GRE1" s="120"/>
      <c r="GRF1" s="120"/>
      <c r="GRG1" s="120"/>
      <c r="GRH1" s="120"/>
      <c r="GRI1" s="120"/>
      <c r="GRJ1" s="120"/>
      <c r="GRK1" s="120"/>
      <c r="GRL1" s="120"/>
      <c r="GRM1" s="120"/>
      <c r="GRN1" s="120"/>
      <c r="GRO1" s="120"/>
      <c r="GRP1" s="120"/>
      <c r="GRQ1" s="120"/>
      <c r="GRR1" s="120"/>
      <c r="GRS1" s="120"/>
      <c r="GRT1" s="120"/>
      <c r="GRU1" s="120"/>
      <c r="GRV1" s="120"/>
      <c r="GRW1" s="120"/>
      <c r="GRX1" s="120"/>
      <c r="GRY1" s="120"/>
      <c r="GRZ1" s="120"/>
      <c r="GSA1" s="120"/>
      <c r="GSB1" s="120"/>
      <c r="GSC1" s="120"/>
      <c r="GSD1" s="120"/>
      <c r="GSE1" s="120"/>
      <c r="GSF1" s="120"/>
      <c r="GSG1" s="120"/>
      <c r="GSH1" s="120"/>
      <c r="GSI1" s="120"/>
      <c r="GSJ1" s="120"/>
      <c r="GSK1" s="120"/>
      <c r="GSL1" s="120"/>
      <c r="GSM1" s="120"/>
      <c r="GSN1" s="120"/>
      <c r="GSO1" s="120"/>
      <c r="GSP1" s="120"/>
      <c r="GSQ1" s="120"/>
      <c r="GSR1" s="120"/>
      <c r="GSS1" s="120"/>
      <c r="GST1" s="120"/>
      <c r="GSU1" s="120"/>
      <c r="GSV1" s="120"/>
      <c r="GSW1" s="120"/>
      <c r="GSX1" s="120"/>
      <c r="GSY1" s="120"/>
      <c r="GSZ1" s="120"/>
      <c r="GTA1" s="120"/>
      <c r="GTB1" s="120"/>
      <c r="GTC1" s="120"/>
      <c r="GTD1" s="120"/>
      <c r="GTE1" s="120"/>
      <c r="GTF1" s="120"/>
      <c r="GTG1" s="120"/>
      <c r="GTH1" s="120"/>
      <c r="GTI1" s="120"/>
      <c r="GTJ1" s="120"/>
      <c r="GTK1" s="120"/>
      <c r="GTL1" s="120"/>
      <c r="GTM1" s="120"/>
      <c r="GTN1" s="120"/>
      <c r="GTO1" s="120"/>
      <c r="GTP1" s="120"/>
      <c r="GTQ1" s="120"/>
      <c r="GTR1" s="120"/>
      <c r="GTS1" s="120"/>
      <c r="GTT1" s="120"/>
      <c r="GTU1" s="120"/>
      <c r="GTV1" s="120"/>
      <c r="GTW1" s="120"/>
      <c r="GTX1" s="120"/>
      <c r="GTY1" s="120"/>
      <c r="GTZ1" s="120"/>
      <c r="GUA1" s="120"/>
      <c r="GUB1" s="120"/>
      <c r="GUC1" s="120"/>
      <c r="GUD1" s="120"/>
      <c r="GUE1" s="120"/>
      <c r="GUF1" s="120"/>
      <c r="GUG1" s="120"/>
      <c r="GUH1" s="120"/>
      <c r="GUI1" s="120"/>
      <c r="GUJ1" s="120"/>
      <c r="GUK1" s="120"/>
      <c r="GUL1" s="120"/>
      <c r="GUM1" s="120"/>
      <c r="GUN1" s="120"/>
      <c r="GUO1" s="120"/>
      <c r="GUP1" s="120"/>
      <c r="GUQ1" s="120"/>
      <c r="GUR1" s="120"/>
      <c r="GUS1" s="120"/>
      <c r="GUT1" s="120"/>
      <c r="GUU1" s="120"/>
      <c r="GUV1" s="120"/>
      <c r="GUW1" s="120"/>
      <c r="GUX1" s="120"/>
      <c r="GUY1" s="120"/>
      <c r="GUZ1" s="120"/>
      <c r="GVA1" s="120"/>
      <c r="GVB1" s="120"/>
      <c r="GVC1" s="120"/>
      <c r="GVD1" s="120"/>
      <c r="GVE1" s="120"/>
      <c r="GVF1" s="120"/>
      <c r="GVG1" s="120"/>
      <c r="GVH1" s="120"/>
      <c r="GVI1" s="120"/>
      <c r="GVJ1" s="120"/>
      <c r="GVK1" s="120"/>
      <c r="GVL1" s="120"/>
      <c r="GVM1" s="120"/>
      <c r="GVN1" s="120"/>
      <c r="GVO1" s="120"/>
      <c r="GVP1" s="120"/>
      <c r="GVQ1" s="120"/>
      <c r="GVR1" s="120"/>
      <c r="GVS1" s="120"/>
      <c r="GVT1" s="120"/>
      <c r="GVU1" s="120"/>
      <c r="GVV1" s="120"/>
      <c r="GVW1" s="120"/>
      <c r="GVX1" s="120"/>
      <c r="GVY1" s="120"/>
      <c r="GVZ1" s="120"/>
      <c r="GWA1" s="120"/>
      <c r="GWB1" s="120"/>
      <c r="GWC1" s="120"/>
      <c r="GWD1" s="120"/>
      <c r="GWE1" s="120"/>
      <c r="GWF1" s="120"/>
      <c r="GWG1" s="120"/>
      <c r="GWH1" s="120"/>
      <c r="GWI1" s="120"/>
      <c r="GWJ1" s="120"/>
      <c r="GWK1" s="120"/>
      <c r="GWL1" s="120"/>
      <c r="GWM1" s="120"/>
      <c r="GWN1" s="120"/>
      <c r="GWO1" s="120"/>
      <c r="GWP1" s="120"/>
      <c r="GWQ1" s="120"/>
      <c r="GWR1" s="120"/>
      <c r="GWS1" s="120"/>
      <c r="GWT1" s="120"/>
      <c r="GWU1" s="120"/>
      <c r="GWV1" s="120"/>
      <c r="GWW1" s="120"/>
      <c r="GWX1" s="120"/>
      <c r="GWY1" s="120"/>
      <c r="GWZ1" s="120"/>
      <c r="GXA1" s="120"/>
      <c r="GXB1" s="120"/>
      <c r="GXC1" s="120"/>
      <c r="GXD1" s="120"/>
      <c r="GXE1" s="120"/>
      <c r="GXF1" s="120"/>
      <c r="GXG1" s="120"/>
      <c r="GXH1" s="120"/>
      <c r="GXI1" s="120"/>
      <c r="GXJ1" s="120"/>
      <c r="GXK1" s="120"/>
      <c r="GXL1" s="120"/>
      <c r="GXM1" s="120"/>
      <c r="GXN1" s="120"/>
      <c r="GXO1" s="120"/>
      <c r="GXP1" s="120"/>
      <c r="GXQ1" s="120"/>
      <c r="GXR1" s="120"/>
      <c r="GXS1" s="120"/>
      <c r="GXT1" s="120"/>
      <c r="GXU1" s="120"/>
      <c r="GXV1" s="120"/>
      <c r="GXW1" s="120"/>
      <c r="GXX1" s="120"/>
      <c r="GXY1" s="120"/>
      <c r="GXZ1" s="120"/>
      <c r="GYA1" s="120"/>
      <c r="GYB1" s="120"/>
      <c r="GYC1" s="120"/>
      <c r="GYD1" s="120"/>
      <c r="GYE1" s="120"/>
      <c r="GYF1" s="120"/>
      <c r="GYG1" s="120"/>
      <c r="GYH1" s="120"/>
      <c r="GYI1" s="120"/>
      <c r="GYJ1" s="120"/>
      <c r="GYK1" s="120"/>
      <c r="GYL1" s="120"/>
      <c r="GYM1" s="120"/>
      <c r="GYN1" s="120"/>
      <c r="GYO1" s="120"/>
      <c r="GYP1" s="120"/>
      <c r="GYQ1" s="120"/>
      <c r="GYR1" s="120"/>
      <c r="GYS1" s="120"/>
      <c r="GYT1" s="120"/>
      <c r="GYU1" s="120"/>
      <c r="GYV1" s="120"/>
      <c r="GYW1" s="120"/>
      <c r="GYX1" s="120"/>
      <c r="GYY1" s="120"/>
      <c r="GYZ1" s="120"/>
      <c r="GZA1" s="120"/>
      <c r="GZB1" s="120"/>
      <c r="GZC1" s="120"/>
      <c r="GZD1" s="120"/>
      <c r="GZE1" s="120"/>
      <c r="GZF1" s="120"/>
      <c r="GZG1" s="120"/>
      <c r="GZH1" s="120"/>
      <c r="GZI1" s="120"/>
      <c r="GZJ1" s="120"/>
      <c r="GZK1" s="120"/>
      <c r="GZL1" s="120"/>
      <c r="GZM1" s="120"/>
      <c r="GZN1" s="120"/>
      <c r="GZO1" s="120"/>
      <c r="GZP1" s="120"/>
      <c r="GZQ1" s="120"/>
      <c r="GZR1" s="120"/>
      <c r="GZS1" s="120"/>
      <c r="GZT1" s="120"/>
      <c r="GZU1" s="120"/>
      <c r="GZV1" s="120"/>
      <c r="GZW1" s="120"/>
      <c r="GZX1" s="120"/>
      <c r="GZY1" s="120"/>
      <c r="GZZ1" s="120"/>
      <c r="HAA1" s="120"/>
      <c r="HAB1" s="120"/>
      <c r="HAC1" s="120"/>
      <c r="HAD1" s="120"/>
      <c r="HAE1" s="120"/>
      <c r="HAF1" s="120"/>
      <c r="HAG1" s="120"/>
      <c r="HAH1" s="120"/>
      <c r="HAI1" s="120"/>
      <c r="HAJ1" s="120"/>
      <c r="HAK1" s="120"/>
      <c r="HAL1" s="120"/>
      <c r="HAM1" s="120"/>
      <c r="HAN1" s="120"/>
      <c r="HAO1" s="120"/>
      <c r="HAP1" s="120"/>
      <c r="HAQ1" s="120"/>
      <c r="HAR1" s="120"/>
      <c r="HAS1" s="120"/>
      <c r="HAT1" s="120"/>
      <c r="HAU1" s="120"/>
      <c r="HAV1" s="120"/>
      <c r="HAW1" s="120"/>
      <c r="HAX1" s="120"/>
      <c r="HAY1" s="120"/>
      <c r="HAZ1" s="120"/>
      <c r="HBA1" s="120"/>
      <c r="HBB1" s="120"/>
      <c r="HBC1" s="120"/>
      <c r="HBD1" s="120"/>
      <c r="HBE1" s="120"/>
      <c r="HBF1" s="120"/>
      <c r="HBG1" s="120"/>
      <c r="HBH1" s="120"/>
      <c r="HBI1" s="120"/>
      <c r="HBJ1" s="120"/>
      <c r="HBK1" s="120"/>
      <c r="HBL1" s="120"/>
      <c r="HBM1" s="120"/>
      <c r="HBN1" s="120"/>
      <c r="HBO1" s="120"/>
      <c r="HBP1" s="120"/>
      <c r="HBQ1" s="120"/>
      <c r="HBR1" s="120"/>
      <c r="HBS1" s="120"/>
      <c r="HBT1" s="120"/>
      <c r="HBU1" s="120"/>
      <c r="HBV1" s="120"/>
      <c r="HBW1" s="120"/>
      <c r="HBX1" s="120"/>
      <c r="HBY1" s="120"/>
      <c r="HBZ1" s="120"/>
      <c r="HCA1" s="120"/>
      <c r="HCB1" s="120"/>
      <c r="HCC1" s="120"/>
      <c r="HCD1" s="120"/>
      <c r="HCE1" s="120"/>
      <c r="HCF1" s="120"/>
      <c r="HCG1" s="120"/>
      <c r="HCH1" s="120"/>
      <c r="HCI1" s="120"/>
      <c r="HCJ1" s="120"/>
      <c r="HCK1" s="120"/>
      <c r="HCL1" s="120"/>
      <c r="HCM1" s="120"/>
      <c r="HCN1" s="120"/>
      <c r="HCO1" s="120"/>
      <c r="HCP1" s="120"/>
      <c r="HCQ1" s="120"/>
      <c r="HCR1" s="120"/>
      <c r="HCS1" s="120"/>
      <c r="HCT1" s="120"/>
      <c r="HCU1" s="120"/>
      <c r="HCV1" s="120"/>
      <c r="HCW1" s="120"/>
      <c r="HCX1" s="120"/>
      <c r="HCY1" s="120"/>
      <c r="HCZ1" s="120"/>
      <c r="HDA1" s="120"/>
      <c r="HDB1" s="120"/>
      <c r="HDC1" s="120"/>
      <c r="HDD1" s="120"/>
      <c r="HDE1" s="120"/>
      <c r="HDF1" s="120"/>
      <c r="HDG1" s="120"/>
      <c r="HDH1" s="120"/>
      <c r="HDI1" s="120"/>
      <c r="HDJ1" s="120"/>
      <c r="HDK1" s="120"/>
      <c r="HDL1" s="120"/>
      <c r="HDM1" s="120"/>
      <c r="HDN1" s="120"/>
      <c r="HDO1" s="120"/>
      <c r="HDP1" s="120"/>
      <c r="HDQ1" s="120"/>
      <c r="HDR1" s="120"/>
      <c r="HDS1" s="120"/>
      <c r="HDT1" s="120"/>
      <c r="HDU1" s="120"/>
      <c r="HDV1" s="120"/>
      <c r="HDW1" s="120"/>
      <c r="HDX1" s="120"/>
      <c r="HDY1" s="120"/>
      <c r="HDZ1" s="120"/>
      <c r="HEA1" s="120"/>
      <c r="HEB1" s="120"/>
      <c r="HEC1" s="120"/>
      <c r="HED1" s="120"/>
      <c r="HEE1" s="120"/>
      <c r="HEF1" s="120"/>
      <c r="HEG1" s="120"/>
      <c r="HEH1" s="120"/>
      <c r="HEI1" s="120"/>
      <c r="HEJ1" s="120"/>
      <c r="HEK1" s="120"/>
      <c r="HEL1" s="120"/>
      <c r="HEM1" s="120"/>
      <c r="HEN1" s="120"/>
      <c r="HEO1" s="120"/>
      <c r="HEP1" s="120"/>
      <c r="HEQ1" s="120"/>
      <c r="HER1" s="120"/>
      <c r="HES1" s="120"/>
      <c r="HET1" s="120"/>
      <c r="HEU1" s="120"/>
      <c r="HEV1" s="120"/>
      <c r="HEW1" s="120"/>
      <c r="HEX1" s="120"/>
      <c r="HEY1" s="120"/>
      <c r="HEZ1" s="120"/>
      <c r="HFA1" s="120"/>
      <c r="HFB1" s="120"/>
      <c r="HFC1" s="120"/>
      <c r="HFD1" s="120"/>
      <c r="HFE1" s="120"/>
      <c r="HFF1" s="120"/>
      <c r="HFG1" s="120"/>
      <c r="HFH1" s="120"/>
      <c r="HFI1" s="120"/>
      <c r="HFJ1" s="120"/>
      <c r="HFK1" s="120"/>
      <c r="HFL1" s="120"/>
      <c r="HFM1" s="120"/>
      <c r="HFN1" s="120"/>
      <c r="HFO1" s="120"/>
      <c r="HFP1" s="120"/>
      <c r="HFQ1" s="120"/>
      <c r="HFR1" s="120"/>
      <c r="HFS1" s="120"/>
      <c r="HFT1" s="120"/>
      <c r="HFU1" s="120"/>
      <c r="HFV1" s="120"/>
      <c r="HFW1" s="120"/>
      <c r="HFX1" s="120"/>
      <c r="HFY1" s="120"/>
      <c r="HFZ1" s="120"/>
      <c r="HGA1" s="120"/>
      <c r="HGB1" s="120"/>
      <c r="HGC1" s="120"/>
      <c r="HGD1" s="120"/>
      <c r="HGE1" s="120"/>
      <c r="HGF1" s="120"/>
      <c r="HGG1" s="120"/>
      <c r="HGH1" s="120"/>
      <c r="HGI1" s="120"/>
      <c r="HGJ1" s="120"/>
      <c r="HGK1" s="120"/>
      <c r="HGL1" s="120"/>
      <c r="HGM1" s="120"/>
      <c r="HGN1" s="120"/>
      <c r="HGO1" s="120"/>
      <c r="HGP1" s="120"/>
      <c r="HGQ1" s="120"/>
      <c r="HGR1" s="120"/>
      <c r="HGS1" s="120"/>
      <c r="HGT1" s="120"/>
      <c r="HGU1" s="120"/>
      <c r="HGV1" s="120"/>
      <c r="HGW1" s="120"/>
      <c r="HGX1" s="120"/>
      <c r="HGY1" s="120"/>
      <c r="HGZ1" s="120"/>
      <c r="HHA1" s="120"/>
      <c r="HHB1" s="120"/>
      <c r="HHC1" s="120"/>
      <c r="HHD1" s="120"/>
      <c r="HHE1" s="120"/>
      <c r="HHF1" s="120"/>
      <c r="HHG1" s="120"/>
      <c r="HHH1" s="120"/>
      <c r="HHI1" s="120"/>
      <c r="HHJ1" s="120"/>
      <c r="HHK1" s="120"/>
      <c r="HHL1" s="120"/>
      <c r="HHM1" s="120"/>
      <c r="HHN1" s="120"/>
      <c r="HHO1" s="120"/>
      <c r="HHP1" s="120"/>
      <c r="HHQ1" s="120"/>
      <c r="HHR1" s="120"/>
      <c r="HHS1" s="120"/>
      <c r="HHT1" s="120"/>
      <c r="HHU1" s="120"/>
      <c r="HHV1" s="120"/>
      <c r="HHW1" s="120"/>
      <c r="HHX1" s="120"/>
      <c r="HHY1" s="120"/>
      <c r="HHZ1" s="120"/>
      <c r="HIA1" s="120"/>
      <c r="HIB1" s="120"/>
      <c r="HIC1" s="120"/>
      <c r="HID1" s="120"/>
      <c r="HIE1" s="120"/>
      <c r="HIF1" s="120"/>
      <c r="HIG1" s="120"/>
      <c r="HIH1" s="120"/>
      <c r="HII1" s="120"/>
      <c r="HIJ1" s="120"/>
      <c r="HIK1" s="120"/>
      <c r="HIL1" s="120"/>
      <c r="HIM1" s="120"/>
      <c r="HIN1" s="120"/>
      <c r="HIO1" s="120"/>
      <c r="HIP1" s="120"/>
      <c r="HIQ1" s="120"/>
      <c r="HIR1" s="120"/>
      <c r="HIS1" s="120"/>
      <c r="HIT1" s="120"/>
      <c r="HIU1" s="120"/>
      <c r="HIV1" s="120"/>
      <c r="HIW1" s="120"/>
      <c r="HIX1" s="120"/>
      <c r="HIY1" s="120"/>
      <c r="HIZ1" s="120"/>
      <c r="HJA1" s="120"/>
      <c r="HJB1" s="120"/>
      <c r="HJC1" s="120"/>
      <c r="HJD1" s="120"/>
      <c r="HJE1" s="120"/>
      <c r="HJF1" s="120"/>
      <c r="HJG1" s="120"/>
      <c r="HJH1" s="120"/>
      <c r="HJI1" s="120"/>
      <c r="HJJ1" s="120"/>
      <c r="HJK1" s="120"/>
      <c r="HJL1" s="120"/>
      <c r="HJM1" s="120"/>
      <c r="HJN1" s="120"/>
      <c r="HJO1" s="120"/>
      <c r="HJP1" s="120"/>
      <c r="HJQ1" s="120"/>
      <c r="HJR1" s="120"/>
      <c r="HJS1" s="120"/>
      <c r="HJT1" s="120"/>
      <c r="HJU1" s="120"/>
      <c r="HJV1" s="120"/>
      <c r="HJW1" s="120"/>
      <c r="HJX1" s="120"/>
      <c r="HJY1" s="120"/>
      <c r="HJZ1" s="120"/>
      <c r="HKA1" s="120"/>
      <c r="HKB1" s="120"/>
      <c r="HKC1" s="120"/>
      <c r="HKD1" s="120"/>
      <c r="HKE1" s="120"/>
      <c r="HKF1" s="120"/>
      <c r="HKG1" s="120"/>
      <c r="HKH1" s="120"/>
      <c r="HKI1" s="120"/>
      <c r="HKJ1" s="120"/>
      <c r="HKK1" s="120"/>
      <c r="HKL1" s="120"/>
      <c r="HKM1" s="120"/>
      <c r="HKN1" s="120"/>
      <c r="HKO1" s="120"/>
      <c r="HKP1" s="120"/>
      <c r="HKQ1" s="120"/>
      <c r="HKR1" s="120"/>
      <c r="HKS1" s="120"/>
      <c r="HKT1" s="120"/>
      <c r="HKU1" s="120"/>
      <c r="HKV1" s="120"/>
      <c r="HKW1" s="120"/>
      <c r="HKX1" s="120"/>
      <c r="HKY1" s="120"/>
      <c r="HKZ1" s="120"/>
      <c r="HLA1" s="120"/>
      <c r="HLB1" s="120"/>
      <c r="HLC1" s="120"/>
      <c r="HLD1" s="120"/>
      <c r="HLE1" s="120"/>
      <c r="HLF1" s="120"/>
      <c r="HLG1" s="120"/>
      <c r="HLH1" s="120"/>
      <c r="HLI1" s="120"/>
      <c r="HLJ1" s="120"/>
      <c r="HLK1" s="120"/>
      <c r="HLL1" s="120"/>
      <c r="HLM1" s="120"/>
      <c r="HLN1" s="120"/>
      <c r="HLO1" s="120"/>
      <c r="HLP1" s="120"/>
      <c r="HLQ1" s="120"/>
      <c r="HLR1" s="120"/>
      <c r="HLS1" s="120"/>
      <c r="HLT1" s="120"/>
      <c r="HLU1" s="120"/>
      <c r="HLV1" s="120"/>
      <c r="HLW1" s="120"/>
      <c r="HLX1" s="120"/>
      <c r="HLY1" s="120"/>
      <c r="HLZ1" s="120"/>
      <c r="HMA1" s="120"/>
      <c r="HMB1" s="120"/>
      <c r="HMC1" s="120"/>
      <c r="HMD1" s="120"/>
      <c r="HME1" s="120"/>
      <c r="HMF1" s="120"/>
      <c r="HMG1" s="120"/>
      <c r="HMH1" s="120"/>
      <c r="HMI1" s="120"/>
      <c r="HMJ1" s="120"/>
      <c r="HMK1" s="120"/>
      <c r="HML1" s="120"/>
      <c r="HMM1" s="120"/>
      <c r="HMN1" s="120"/>
      <c r="HMO1" s="120"/>
      <c r="HMP1" s="120"/>
      <c r="HMQ1" s="120"/>
      <c r="HMR1" s="120"/>
      <c r="HMS1" s="120"/>
      <c r="HMT1" s="120"/>
      <c r="HMU1" s="120"/>
      <c r="HMV1" s="120"/>
      <c r="HMW1" s="120"/>
      <c r="HMX1" s="120"/>
      <c r="HMY1" s="120"/>
      <c r="HMZ1" s="120"/>
      <c r="HNA1" s="120"/>
      <c r="HNB1" s="120"/>
      <c r="HNC1" s="120"/>
      <c r="HND1" s="120"/>
      <c r="HNE1" s="120"/>
      <c r="HNF1" s="120"/>
      <c r="HNG1" s="120"/>
      <c r="HNH1" s="120"/>
      <c r="HNI1" s="120"/>
      <c r="HNJ1" s="120"/>
      <c r="HNK1" s="120"/>
      <c r="HNL1" s="120"/>
      <c r="HNM1" s="120"/>
      <c r="HNN1" s="120"/>
      <c r="HNO1" s="120"/>
      <c r="HNP1" s="120"/>
      <c r="HNQ1" s="120"/>
      <c r="HNR1" s="120"/>
      <c r="HNS1" s="120"/>
      <c r="HNT1" s="120"/>
      <c r="HNU1" s="120"/>
      <c r="HNV1" s="120"/>
      <c r="HNW1" s="120"/>
      <c r="HNX1" s="120"/>
      <c r="HNY1" s="120"/>
      <c r="HNZ1" s="120"/>
      <c r="HOA1" s="120"/>
      <c r="HOB1" s="120"/>
      <c r="HOC1" s="120"/>
      <c r="HOD1" s="120"/>
      <c r="HOE1" s="120"/>
      <c r="HOF1" s="120"/>
      <c r="HOG1" s="120"/>
      <c r="HOH1" s="120"/>
      <c r="HOI1" s="120"/>
      <c r="HOJ1" s="120"/>
      <c r="HOK1" s="120"/>
      <c r="HOL1" s="120"/>
      <c r="HOM1" s="120"/>
      <c r="HON1" s="120"/>
      <c r="HOO1" s="120"/>
      <c r="HOP1" s="120"/>
      <c r="HOQ1" s="120"/>
      <c r="HOR1" s="120"/>
      <c r="HOS1" s="120"/>
      <c r="HOT1" s="120"/>
      <c r="HOU1" s="120"/>
      <c r="HOV1" s="120"/>
      <c r="HOW1" s="120"/>
      <c r="HOX1" s="120"/>
      <c r="HOY1" s="120"/>
      <c r="HOZ1" s="120"/>
      <c r="HPA1" s="120"/>
      <c r="HPB1" s="120"/>
      <c r="HPC1" s="120"/>
      <c r="HPD1" s="120"/>
      <c r="HPE1" s="120"/>
      <c r="HPF1" s="120"/>
      <c r="HPG1" s="120"/>
      <c r="HPH1" s="120"/>
      <c r="HPI1" s="120"/>
      <c r="HPJ1" s="120"/>
      <c r="HPK1" s="120"/>
      <c r="HPL1" s="120"/>
      <c r="HPM1" s="120"/>
      <c r="HPN1" s="120"/>
      <c r="HPO1" s="120"/>
      <c r="HPP1" s="120"/>
      <c r="HPQ1" s="120"/>
      <c r="HPR1" s="120"/>
      <c r="HPS1" s="120"/>
      <c r="HPT1" s="120"/>
      <c r="HPU1" s="120"/>
      <c r="HPV1" s="120"/>
      <c r="HPW1" s="120"/>
      <c r="HPX1" s="120"/>
      <c r="HPY1" s="120"/>
      <c r="HPZ1" s="120"/>
      <c r="HQA1" s="120"/>
      <c r="HQB1" s="120"/>
      <c r="HQC1" s="120"/>
      <c r="HQD1" s="120"/>
      <c r="HQE1" s="120"/>
      <c r="HQF1" s="120"/>
      <c r="HQG1" s="120"/>
      <c r="HQH1" s="120"/>
      <c r="HQI1" s="120"/>
      <c r="HQJ1" s="120"/>
      <c r="HQK1" s="120"/>
      <c r="HQL1" s="120"/>
      <c r="HQM1" s="120"/>
      <c r="HQN1" s="120"/>
      <c r="HQO1" s="120"/>
      <c r="HQP1" s="120"/>
      <c r="HQQ1" s="120"/>
      <c r="HQR1" s="120"/>
      <c r="HQS1" s="120"/>
      <c r="HQT1" s="120"/>
      <c r="HQU1" s="120"/>
      <c r="HQV1" s="120"/>
      <c r="HQW1" s="120"/>
      <c r="HQX1" s="120"/>
      <c r="HQY1" s="120"/>
      <c r="HQZ1" s="120"/>
      <c r="HRA1" s="120"/>
      <c r="HRB1" s="120"/>
      <c r="HRC1" s="120"/>
      <c r="HRD1" s="120"/>
      <c r="HRE1" s="120"/>
      <c r="HRF1" s="120"/>
      <c r="HRG1" s="120"/>
      <c r="HRH1" s="120"/>
      <c r="HRI1" s="120"/>
      <c r="HRJ1" s="120"/>
      <c r="HRK1" s="120"/>
      <c r="HRL1" s="120"/>
      <c r="HRM1" s="120"/>
      <c r="HRN1" s="120"/>
      <c r="HRO1" s="120"/>
      <c r="HRP1" s="120"/>
      <c r="HRQ1" s="120"/>
      <c r="HRR1" s="120"/>
      <c r="HRS1" s="120"/>
      <c r="HRT1" s="120"/>
      <c r="HRU1" s="120"/>
      <c r="HRV1" s="120"/>
      <c r="HRW1" s="120"/>
      <c r="HRX1" s="120"/>
      <c r="HRY1" s="120"/>
      <c r="HRZ1" s="120"/>
      <c r="HSA1" s="120"/>
      <c r="HSB1" s="120"/>
      <c r="HSC1" s="120"/>
      <c r="HSD1" s="120"/>
      <c r="HSE1" s="120"/>
      <c r="HSF1" s="120"/>
      <c r="HSG1" s="120"/>
      <c r="HSH1" s="120"/>
      <c r="HSI1" s="120"/>
      <c r="HSJ1" s="120"/>
      <c r="HSK1" s="120"/>
      <c r="HSL1" s="120"/>
      <c r="HSM1" s="120"/>
      <c r="HSN1" s="120"/>
      <c r="HSO1" s="120"/>
      <c r="HSP1" s="120"/>
      <c r="HSQ1" s="120"/>
      <c r="HSR1" s="120"/>
      <c r="HSS1" s="120"/>
      <c r="HST1" s="120"/>
      <c r="HSU1" s="120"/>
      <c r="HSV1" s="120"/>
      <c r="HSW1" s="120"/>
      <c r="HSX1" s="120"/>
      <c r="HSY1" s="120"/>
      <c r="HSZ1" s="120"/>
      <c r="HTA1" s="120"/>
      <c r="HTB1" s="120"/>
      <c r="HTC1" s="120"/>
      <c r="HTD1" s="120"/>
      <c r="HTE1" s="120"/>
      <c r="HTF1" s="120"/>
      <c r="HTG1" s="120"/>
      <c r="HTH1" s="120"/>
      <c r="HTI1" s="120"/>
      <c r="HTJ1" s="120"/>
      <c r="HTK1" s="120"/>
      <c r="HTL1" s="120"/>
      <c r="HTM1" s="120"/>
      <c r="HTN1" s="120"/>
      <c r="HTO1" s="120"/>
      <c r="HTP1" s="120"/>
      <c r="HTQ1" s="120"/>
      <c r="HTR1" s="120"/>
      <c r="HTS1" s="120"/>
      <c r="HTT1" s="120"/>
      <c r="HTU1" s="120"/>
      <c r="HTV1" s="120"/>
      <c r="HTW1" s="120"/>
      <c r="HTX1" s="120"/>
      <c r="HTY1" s="120"/>
      <c r="HTZ1" s="120"/>
      <c r="HUA1" s="120"/>
      <c r="HUB1" s="120"/>
      <c r="HUC1" s="120"/>
      <c r="HUD1" s="120"/>
      <c r="HUE1" s="120"/>
      <c r="HUF1" s="120"/>
      <c r="HUG1" s="120"/>
      <c r="HUH1" s="120"/>
      <c r="HUI1" s="120"/>
      <c r="HUJ1" s="120"/>
      <c r="HUK1" s="120"/>
      <c r="HUL1" s="120"/>
      <c r="HUM1" s="120"/>
      <c r="HUN1" s="120"/>
      <c r="HUO1" s="120"/>
      <c r="HUP1" s="120"/>
      <c r="HUQ1" s="120"/>
      <c r="HUR1" s="120"/>
      <c r="HUS1" s="120"/>
      <c r="HUT1" s="120"/>
      <c r="HUU1" s="120"/>
      <c r="HUV1" s="120"/>
      <c r="HUW1" s="120"/>
      <c r="HUX1" s="120"/>
      <c r="HUY1" s="120"/>
      <c r="HUZ1" s="120"/>
      <c r="HVA1" s="120"/>
      <c r="HVB1" s="120"/>
      <c r="HVC1" s="120"/>
      <c r="HVD1" s="120"/>
      <c r="HVE1" s="120"/>
      <c r="HVF1" s="120"/>
      <c r="HVG1" s="120"/>
      <c r="HVH1" s="120"/>
      <c r="HVI1" s="120"/>
      <c r="HVJ1" s="120"/>
      <c r="HVK1" s="120"/>
      <c r="HVL1" s="120"/>
      <c r="HVM1" s="120"/>
      <c r="HVN1" s="120"/>
      <c r="HVO1" s="120"/>
      <c r="HVP1" s="120"/>
      <c r="HVQ1" s="120"/>
      <c r="HVR1" s="120"/>
      <c r="HVS1" s="120"/>
      <c r="HVT1" s="120"/>
      <c r="HVU1" s="120"/>
      <c r="HVV1" s="120"/>
      <c r="HVW1" s="120"/>
      <c r="HVX1" s="120"/>
      <c r="HVY1" s="120"/>
      <c r="HVZ1" s="120"/>
      <c r="HWA1" s="120"/>
      <c r="HWB1" s="120"/>
      <c r="HWC1" s="120"/>
      <c r="HWD1" s="120"/>
      <c r="HWE1" s="120"/>
      <c r="HWF1" s="120"/>
      <c r="HWG1" s="120"/>
      <c r="HWH1" s="120"/>
      <c r="HWI1" s="120"/>
      <c r="HWJ1" s="120"/>
      <c r="HWK1" s="120"/>
      <c r="HWL1" s="120"/>
      <c r="HWM1" s="120"/>
      <c r="HWN1" s="120"/>
      <c r="HWO1" s="120"/>
      <c r="HWP1" s="120"/>
      <c r="HWQ1" s="120"/>
      <c r="HWR1" s="120"/>
      <c r="HWS1" s="120"/>
      <c r="HWT1" s="120"/>
      <c r="HWU1" s="120"/>
      <c r="HWV1" s="120"/>
      <c r="HWW1" s="120"/>
      <c r="HWX1" s="120"/>
      <c r="HWY1" s="120"/>
      <c r="HWZ1" s="120"/>
      <c r="HXA1" s="120"/>
      <c r="HXB1" s="120"/>
      <c r="HXC1" s="120"/>
      <c r="HXD1" s="120"/>
      <c r="HXE1" s="120"/>
      <c r="HXF1" s="120"/>
      <c r="HXG1" s="120"/>
      <c r="HXH1" s="120"/>
      <c r="HXI1" s="120"/>
      <c r="HXJ1" s="120"/>
      <c r="HXK1" s="120"/>
      <c r="HXL1" s="120"/>
      <c r="HXM1" s="120"/>
      <c r="HXN1" s="120"/>
      <c r="HXO1" s="120"/>
      <c r="HXP1" s="120"/>
      <c r="HXQ1" s="120"/>
      <c r="HXR1" s="120"/>
      <c r="HXS1" s="120"/>
      <c r="HXT1" s="120"/>
      <c r="HXU1" s="120"/>
      <c r="HXV1" s="120"/>
      <c r="HXW1" s="120"/>
      <c r="HXX1" s="120"/>
      <c r="HXY1" s="120"/>
      <c r="HXZ1" s="120"/>
      <c r="HYA1" s="120"/>
      <c r="HYB1" s="120"/>
      <c r="HYC1" s="120"/>
      <c r="HYD1" s="120"/>
      <c r="HYE1" s="120"/>
      <c r="HYF1" s="120"/>
      <c r="HYG1" s="120"/>
      <c r="HYH1" s="120"/>
      <c r="HYI1" s="120"/>
      <c r="HYJ1" s="120"/>
      <c r="HYK1" s="120"/>
      <c r="HYL1" s="120"/>
      <c r="HYM1" s="120"/>
      <c r="HYN1" s="120"/>
      <c r="HYO1" s="120"/>
      <c r="HYP1" s="120"/>
      <c r="HYQ1" s="120"/>
      <c r="HYR1" s="120"/>
      <c r="HYS1" s="120"/>
      <c r="HYT1" s="120"/>
      <c r="HYU1" s="120"/>
      <c r="HYV1" s="120"/>
      <c r="HYW1" s="120"/>
      <c r="HYX1" s="120"/>
      <c r="HYY1" s="120"/>
      <c r="HYZ1" s="120"/>
      <c r="HZA1" s="120"/>
      <c r="HZB1" s="120"/>
      <c r="HZC1" s="120"/>
      <c r="HZD1" s="120"/>
      <c r="HZE1" s="120"/>
      <c r="HZF1" s="120"/>
      <c r="HZG1" s="120"/>
      <c r="HZH1" s="120"/>
      <c r="HZI1" s="120"/>
      <c r="HZJ1" s="120"/>
      <c r="HZK1" s="120"/>
      <c r="HZL1" s="120"/>
      <c r="HZM1" s="120"/>
      <c r="HZN1" s="120"/>
      <c r="HZO1" s="120"/>
      <c r="HZP1" s="120"/>
      <c r="HZQ1" s="120"/>
      <c r="HZR1" s="120"/>
      <c r="HZS1" s="120"/>
      <c r="HZT1" s="120"/>
      <c r="HZU1" s="120"/>
      <c r="HZV1" s="120"/>
      <c r="HZW1" s="120"/>
      <c r="HZX1" s="120"/>
      <c r="HZY1" s="120"/>
      <c r="HZZ1" s="120"/>
      <c r="IAA1" s="120"/>
      <c r="IAB1" s="120"/>
      <c r="IAC1" s="120"/>
      <c r="IAD1" s="120"/>
      <c r="IAE1" s="120"/>
      <c r="IAF1" s="120"/>
      <c r="IAG1" s="120"/>
      <c r="IAH1" s="120"/>
      <c r="IAI1" s="120"/>
      <c r="IAJ1" s="120"/>
      <c r="IAK1" s="120"/>
      <c r="IAL1" s="120"/>
      <c r="IAM1" s="120"/>
      <c r="IAN1" s="120"/>
      <c r="IAO1" s="120"/>
      <c r="IAP1" s="120"/>
      <c r="IAQ1" s="120"/>
      <c r="IAR1" s="120"/>
      <c r="IAS1" s="120"/>
      <c r="IAT1" s="120"/>
      <c r="IAU1" s="120"/>
      <c r="IAV1" s="120"/>
      <c r="IAW1" s="120"/>
      <c r="IAX1" s="120"/>
      <c r="IAY1" s="120"/>
      <c r="IAZ1" s="120"/>
      <c r="IBA1" s="120"/>
      <c r="IBB1" s="120"/>
      <c r="IBC1" s="120"/>
      <c r="IBD1" s="120"/>
      <c r="IBE1" s="120"/>
      <c r="IBF1" s="120"/>
      <c r="IBG1" s="120"/>
      <c r="IBH1" s="120"/>
      <c r="IBI1" s="120"/>
      <c r="IBJ1" s="120"/>
      <c r="IBK1" s="120"/>
      <c r="IBL1" s="120"/>
      <c r="IBM1" s="120"/>
      <c r="IBN1" s="120"/>
      <c r="IBO1" s="120"/>
      <c r="IBP1" s="120"/>
      <c r="IBQ1" s="120"/>
      <c r="IBR1" s="120"/>
      <c r="IBS1" s="120"/>
      <c r="IBT1" s="120"/>
      <c r="IBU1" s="120"/>
      <c r="IBV1" s="120"/>
      <c r="IBW1" s="120"/>
      <c r="IBX1" s="120"/>
      <c r="IBY1" s="120"/>
      <c r="IBZ1" s="120"/>
      <c r="ICA1" s="120"/>
      <c r="ICB1" s="120"/>
      <c r="ICC1" s="120"/>
      <c r="ICD1" s="120"/>
      <c r="ICE1" s="120"/>
      <c r="ICF1" s="120"/>
      <c r="ICG1" s="120"/>
      <c r="ICH1" s="120"/>
      <c r="ICI1" s="120"/>
      <c r="ICJ1" s="120"/>
      <c r="ICK1" s="120"/>
      <c r="ICL1" s="120"/>
      <c r="ICM1" s="120"/>
      <c r="ICN1" s="120"/>
      <c r="ICO1" s="120"/>
      <c r="ICP1" s="120"/>
      <c r="ICQ1" s="120"/>
      <c r="ICR1" s="120"/>
      <c r="ICS1" s="120"/>
      <c r="ICT1" s="120"/>
      <c r="ICU1" s="120"/>
      <c r="ICV1" s="120"/>
      <c r="ICW1" s="120"/>
      <c r="ICX1" s="120"/>
      <c r="ICY1" s="120"/>
      <c r="ICZ1" s="120"/>
      <c r="IDA1" s="120"/>
      <c r="IDB1" s="120"/>
      <c r="IDC1" s="120"/>
      <c r="IDD1" s="120"/>
      <c r="IDE1" s="120"/>
      <c r="IDF1" s="120"/>
      <c r="IDG1" s="120"/>
      <c r="IDH1" s="120"/>
      <c r="IDI1" s="120"/>
      <c r="IDJ1" s="120"/>
      <c r="IDK1" s="120"/>
      <c r="IDL1" s="120"/>
      <c r="IDM1" s="120"/>
      <c r="IDN1" s="120"/>
      <c r="IDO1" s="120"/>
      <c r="IDP1" s="120"/>
      <c r="IDQ1" s="120"/>
      <c r="IDR1" s="120"/>
      <c r="IDS1" s="120"/>
      <c r="IDT1" s="120"/>
      <c r="IDU1" s="120"/>
      <c r="IDV1" s="120"/>
      <c r="IDW1" s="120"/>
      <c r="IDX1" s="120"/>
      <c r="IDY1" s="120"/>
      <c r="IDZ1" s="120"/>
      <c r="IEA1" s="120"/>
      <c r="IEB1" s="120"/>
      <c r="IEC1" s="120"/>
      <c r="IED1" s="120"/>
      <c r="IEE1" s="120"/>
      <c r="IEF1" s="120"/>
      <c r="IEG1" s="120"/>
      <c r="IEH1" s="120"/>
      <c r="IEI1" s="120"/>
      <c r="IEJ1" s="120"/>
      <c r="IEK1" s="120"/>
      <c r="IEL1" s="120"/>
      <c r="IEM1" s="120"/>
      <c r="IEN1" s="120"/>
      <c r="IEO1" s="120"/>
      <c r="IEP1" s="120"/>
      <c r="IEQ1" s="120"/>
      <c r="IER1" s="120"/>
      <c r="IES1" s="120"/>
      <c r="IET1" s="120"/>
      <c r="IEU1" s="120"/>
      <c r="IEV1" s="120"/>
      <c r="IEW1" s="120"/>
      <c r="IEX1" s="120"/>
      <c r="IEY1" s="120"/>
      <c r="IEZ1" s="120"/>
      <c r="IFA1" s="120"/>
      <c r="IFB1" s="120"/>
      <c r="IFC1" s="120"/>
      <c r="IFD1" s="120"/>
      <c r="IFE1" s="120"/>
      <c r="IFF1" s="120"/>
      <c r="IFG1" s="120"/>
      <c r="IFH1" s="120"/>
      <c r="IFI1" s="120"/>
      <c r="IFJ1" s="120"/>
      <c r="IFK1" s="120"/>
      <c r="IFL1" s="120"/>
      <c r="IFM1" s="120"/>
      <c r="IFN1" s="120"/>
      <c r="IFO1" s="120"/>
      <c r="IFP1" s="120"/>
      <c r="IFQ1" s="120"/>
      <c r="IFR1" s="120"/>
      <c r="IFS1" s="120"/>
      <c r="IFT1" s="120"/>
      <c r="IFU1" s="120"/>
      <c r="IFV1" s="120"/>
      <c r="IFW1" s="120"/>
      <c r="IFX1" s="120"/>
      <c r="IFY1" s="120"/>
      <c r="IFZ1" s="120"/>
      <c r="IGA1" s="120"/>
      <c r="IGB1" s="120"/>
      <c r="IGC1" s="120"/>
      <c r="IGD1" s="120"/>
      <c r="IGE1" s="120"/>
      <c r="IGF1" s="120"/>
      <c r="IGG1" s="120"/>
      <c r="IGH1" s="120"/>
      <c r="IGI1" s="120"/>
      <c r="IGJ1" s="120"/>
      <c r="IGK1" s="120"/>
      <c r="IGL1" s="120"/>
      <c r="IGM1" s="120"/>
      <c r="IGN1" s="120"/>
      <c r="IGO1" s="120"/>
      <c r="IGP1" s="120"/>
      <c r="IGQ1" s="120"/>
      <c r="IGR1" s="120"/>
      <c r="IGS1" s="120"/>
      <c r="IGT1" s="120"/>
      <c r="IGU1" s="120"/>
      <c r="IGV1" s="120"/>
      <c r="IGW1" s="120"/>
      <c r="IGX1" s="120"/>
      <c r="IGY1" s="120"/>
      <c r="IGZ1" s="120"/>
      <c r="IHA1" s="120"/>
      <c r="IHB1" s="120"/>
      <c r="IHC1" s="120"/>
      <c r="IHD1" s="120"/>
      <c r="IHE1" s="120"/>
      <c r="IHF1" s="120"/>
      <c r="IHG1" s="120"/>
      <c r="IHH1" s="120"/>
      <c r="IHI1" s="120"/>
      <c r="IHJ1" s="120"/>
      <c r="IHK1" s="120"/>
      <c r="IHL1" s="120"/>
      <c r="IHM1" s="120"/>
      <c r="IHN1" s="120"/>
      <c r="IHO1" s="120"/>
      <c r="IHP1" s="120"/>
      <c r="IHQ1" s="120"/>
      <c r="IHR1" s="120"/>
      <c r="IHS1" s="120"/>
      <c r="IHT1" s="120"/>
      <c r="IHU1" s="120"/>
      <c r="IHV1" s="120"/>
      <c r="IHW1" s="120"/>
      <c r="IHX1" s="120"/>
      <c r="IHY1" s="120"/>
      <c r="IHZ1" s="120"/>
      <c r="IIA1" s="120"/>
      <c r="IIB1" s="120"/>
      <c r="IIC1" s="120"/>
      <c r="IID1" s="120"/>
      <c r="IIE1" s="120"/>
      <c r="IIF1" s="120"/>
      <c r="IIG1" s="120"/>
      <c r="IIH1" s="120"/>
      <c r="III1" s="120"/>
      <c r="IIJ1" s="120"/>
      <c r="IIK1" s="120"/>
      <c r="IIL1" s="120"/>
      <c r="IIM1" s="120"/>
      <c r="IIN1" s="120"/>
      <c r="IIO1" s="120"/>
      <c r="IIP1" s="120"/>
      <c r="IIQ1" s="120"/>
      <c r="IIR1" s="120"/>
      <c r="IIS1" s="120"/>
      <c r="IIT1" s="120"/>
      <c r="IIU1" s="120"/>
      <c r="IIV1" s="120"/>
      <c r="IIW1" s="120"/>
      <c r="IIX1" s="120"/>
      <c r="IIY1" s="120"/>
      <c r="IIZ1" s="120"/>
      <c r="IJA1" s="120"/>
      <c r="IJB1" s="120"/>
      <c r="IJC1" s="120"/>
      <c r="IJD1" s="120"/>
      <c r="IJE1" s="120"/>
      <c r="IJF1" s="120"/>
      <c r="IJG1" s="120"/>
      <c r="IJH1" s="120"/>
      <c r="IJI1" s="120"/>
      <c r="IJJ1" s="120"/>
      <c r="IJK1" s="120"/>
      <c r="IJL1" s="120"/>
      <c r="IJM1" s="120"/>
      <c r="IJN1" s="120"/>
      <c r="IJO1" s="120"/>
      <c r="IJP1" s="120"/>
      <c r="IJQ1" s="120"/>
      <c r="IJR1" s="120"/>
      <c r="IJS1" s="120"/>
      <c r="IJT1" s="120"/>
      <c r="IJU1" s="120"/>
      <c r="IJV1" s="120"/>
      <c r="IJW1" s="120"/>
      <c r="IJX1" s="120"/>
      <c r="IJY1" s="120"/>
      <c r="IJZ1" s="120"/>
      <c r="IKA1" s="120"/>
      <c r="IKB1" s="120"/>
      <c r="IKC1" s="120"/>
      <c r="IKD1" s="120"/>
      <c r="IKE1" s="120"/>
      <c r="IKF1" s="120"/>
      <c r="IKG1" s="120"/>
      <c r="IKH1" s="120"/>
      <c r="IKI1" s="120"/>
      <c r="IKJ1" s="120"/>
      <c r="IKK1" s="120"/>
      <c r="IKL1" s="120"/>
      <c r="IKM1" s="120"/>
      <c r="IKN1" s="120"/>
      <c r="IKO1" s="120"/>
      <c r="IKP1" s="120"/>
      <c r="IKQ1" s="120"/>
      <c r="IKR1" s="120"/>
      <c r="IKS1" s="120"/>
      <c r="IKT1" s="120"/>
      <c r="IKU1" s="120"/>
      <c r="IKV1" s="120"/>
      <c r="IKW1" s="120"/>
      <c r="IKX1" s="120"/>
      <c r="IKY1" s="120"/>
      <c r="IKZ1" s="120"/>
      <c r="ILA1" s="120"/>
      <c r="ILB1" s="120"/>
      <c r="ILC1" s="120"/>
      <c r="ILD1" s="120"/>
      <c r="ILE1" s="120"/>
      <c r="ILF1" s="120"/>
      <c r="ILG1" s="120"/>
      <c r="ILH1" s="120"/>
      <c r="ILI1" s="120"/>
      <c r="ILJ1" s="120"/>
      <c r="ILK1" s="120"/>
      <c r="ILL1" s="120"/>
      <c r="ILM1" s="120"/>
      <c r="ILN1" s="120"/>
      <c r="ILO1" s="120"/>
      <c r="ILP1" s="120"/>
      <c r="ILQ1" s="120"/>
      <c r="ILR1" s="120"/>
      <c r="ILS1" s="120"/>
      <c r="ILT1" s="120"/>
      <c r="ILU1" s="120"/>
      <c r="ILV1" s="120"/>
      <c r="ILW1" s="120"/>
      <c r="ILX1" s="120"/>
      <c r="ILY1" s="120"/>
      <c r="ILZ1" s="120"/>
      <c r="IMA1" s="120"/>
      <c r="IMB1" s="120"/>
      <c r="IMC1" s="120"/>
      <c r="IMD1" s="120"/>
      <c r="IME1" s="120"/>
      <c r="IMF1" s="120"/>
      <c r="IMG1" s="120"/>
      <c r="IMH1" s="120"/>
      <c r="IMI1" s="120"/>
      <c r="IMJ1" s="120"/>
      <c r="IMK1" s="120"/>
      <c r="IML1" s="120"/>
      <c r="IMM1" s="120"/>
      <c r="IMN1" s="120"/>
      <c r="IMO1" s="120"/>
      <c r="IMP1" s="120"/>
      <c r="IMQ1" s="120"/>
      <c r="IMR1" s="120"/>
      <c r="IMS1" s="120"/>
      <c r="IMT1" s="120"/>
      <c r="IMU1" s="120"/>
      <c r="IMV1" s="120"/>
      <c r="IMW1" s="120"/>
      <c r="IMX1" s="120"/>
      <c r="IMY1" s="120"/>
      <c r="IMZ1" s="120"/>
      <c r="INA1" s="120"/>
      <c r="INB1" s="120"/>
      <c r="INC1" s="120"/>
      <c r="IND1" s="120"/>
      <c r="INE1" s="120"/>
      <c r="INF1" s="120"/>
      <c r="ING1" s="120"/>
      <c r="INH1" s="120"/>
      <c r="INI1" s="120"/>
      <c r="INJ1" s="120"/>
      <c r="INK1" s="120"/>
      <c r="INL1" s="120"/>
      <c r="INM1" s="120"/>
      <c r="INN1" s="120"/>
      <c r="INO1" s="120"/>
      <c r="INP1" s="120"/>
      <c r="INQ1" s="120"/>
      <c r="INR1" s="120"/>
      <c r="INS1" s="120"/>
      <c r="INT1" s="120"/>
      <c r="INU1" s="120"/>
      <c r="INV1" s="120"/>
      <c r="INW1" s="120"/>
      <c r="INX1" s="120"/>
      <c r="INY1" s="120"/>
      <c r="INZ1" s="120"/>
      <c r="IOA1" s="120"/>
      <c r="IOB1" s="120"/>
      <c r="IOC1" s="120"/>
      <c r="IOD1" s="120"/>
      <c r="IOE1" s="120"/>
      <c r="IOF1" s="120"/>
      <c r="IOG1" s="120"/>
      <c r="IOH1" s="120"/>
      <c r="IOI1" s="120"/>
      <c r="IOJ1" s="120"/>
      <c r="IOK1" s="120"/>
      <c r="IOL1" s="120"/>
      <c r="IOM1" s="120"/>
      <c r="ION1" s="120"/>
      <c r="IOO1" s="120"/>
      <c r="IOP1" s="120"/>
      <c r="IOQ1" s="120"/>
      <c r="IOR1" s="120"/>
      <c r="IOS1" s="120"/>
      <c r="IOT1" s="120"/>
      <c r="IOU1" s="120"/>
      <c r="IOV1" s="120"/>
      <c r="IOW1" s="120"/>
      <c r="IOX1" s="120"/>
      <c r="IOY1" s="120"/>
      <c r="IOZ1" s="120"/>
      <c r="IPA1" s="120"/>
      <c r="IPB1" s="120"/>
      <c r="IPC1" s="120"/>
      <c r="IPD1" s="120"/>
      <c r="IPE1" s="120"/>
      <c r="IPF1" s="120"/>
      <c r="IPG1" s="120"/>
      <c r="IPH1" s="120"/>
      <c r="IPI1" s="120"/>
      <c r="IPJ1" s="120"/>
      <c r="IPK1" s="120"/>
      <c r="IPL1" s="120"/>
      <c r="IPM1" s="120"/>
      <c r="IPN1" s="120"/>
      <c r="IPO1" s="120"/>
      <c r="IPP1" s="120"/>
      <c r="IPQ1" s="120"/>
      <c r="IPR1" s="120"/>
      <c r="IPS1" s="120"/>
      <c r="IPT1" s="120"/>
      <c r="IPU1" s="120"/>
      <c r="IPV1" s="120"/>
      <c r="IPW1" s="120"/>
      <c r="IPX1" s="120"/>
      <c r="IPY1" s="120"/>
      <c r="IPZ1" s="120"/>
      <c r="IQA1" s="120"/>
      <c r="IQB1" s="120"/>
      <c r="IQC1" s="120"/>
      <c r="IQD1" s="120"/>
      <c r="IQE1" s="120"/>
      <c r="IQF1" s="120"/>
      <c r="IQG1" s="120"/>
      <c r="IQH1" s="120"/>
      <c r="IQI1" s="120"/>
      <c r="IQJ1" s="120"/>
      <c r="IQK1" s="120"/>
      <c r="IQL1" s="120"/>
      <c r="IQM1" s="120"/>
      <c r="IQN1" s="120"/>
      <c r="IQO1" s="120"/>
      <c r="IQP1" s="120"/>
      <c r="IQQ1" s="120"/>
      <c r="IQR1" s="120"/>
      <c r="IQS1" s="120"/>
      <c r="IQT1" s="120"/>
      <c r="IQU1" s="120"/>
      <c r="IQV1" s="120"/>
      <c r="IQW1" s="120"/>
      <c r="IQX1" s="120"/>
      <c r="IQY1" s="120"/>
      <c r="IQZ1" s="120"/>
      <c r="IRA1" s="120"/>
      <c r="IRB1" s="120"/>
      <c r="IRC1" s="120"/>
      <c r="IRD1" s="120"/>
      <c r="IRE1" s="120"/>
      <c r="IRF1" s="120"/>
      <c r="IRG1" s="120"/>
      <c r="IRH1" s="120"/>
      <c r="IRI1" s="120"/>
      <c r="IRJ1" s="120"/>
      <c r="IRK1" s="120"/>
      <c r="IRL1" s="120"/>
      <c r="IRM1" s="120"/>
      <c r="IRN1" s="120"/>
      <c r="IRO1" s="120"/>
      <c r="IRP1" s="120"/>
      <c r="IRQ1" s="120"/>
      <c r="IRR1" s="120"/>
      <c r="IRS1" s="120"/>
      <c r="IRT1" s="120"/>
      <c r="IRU1" s="120"/>
      <c r="IRV1" s="120"/>
      <c r="IRW1" s="120"/>
      <c r="IRX1" s="120"/>
      <c r="IRY1" s="120"/>
      <c r="IRZ1" s="120"/>
      <c r="ISA1" s="120"/>
      <c r="ISB1" s="120"/>
      <c r="ISC1" s="120"/>
      <c r="ISD1" s="120"/>
      <c r="ISE1" s="120"/>
      <c r="ISF1" s="120"/>
      <c r="ISG1" s="120"/>
      <c r="ISH1" s="120"/>
      <c r="ISI1" s="120"/>
      <c r="ISJ1" s="120"/>
      <c r="ISK1" s="120"/>
      <c r="ISL1" s="120"/>
      <c r="ISM1" s="120"/>
      <c r="ISN1" s="120"/>
      <c r="ISO1" s="120"/>
      <c r="ISP1" s="120"/>
      <c r="ISQ1" s="120"/>
      <c r="ISR1" s="120"/>
      <c r="ISS1" s="120"/>
      <c r="IST1" s="120"/>
      <c r="ISU1" s="120"/>
      <c r="ISV1" s="120"/>
      <c r="ISW1" s="120"/>
      <c r="ISX1" s="120"/>
      <c r="ISY1" s="120"/>
      <c r="ISZ1" s="120"/>
      <c r="ITA1" s="120"/>
      <c r="ITB1" s="120"/>
      <c r="ITC1" s="120"/>
      <c r="ITD1" s="120"/>
      <c r="ITE1" s="120"/>
      <c r="ITF1" s="120"/>
      <c r="ITG1" s="120"/>
      <c r="ITH1" s="120"/>
      <c r="ITI1" s="120"/>
      <c r="ITJ1" s="120"/>
      <c r="ITK1" s="120"/>
      <c r="ITL1" s="120"/>
      <c r="ITM1" s="120"/>
      <c r="ITN1" s="120"/>
      <c r="ITO1" s="120"/>
      <c r="ITP1" s="120"/>
      <c r="ITQ1" s="120"/>
      <c r="ITR1" s="120"/>
      <c r="ITS1" s="120"/>
      <c r="ITT1" s="120"/>
      <c r="ITU1" s="120"/>
      <c r="ITV1" s="120"/>
      <c r="ITW1" s="120"/>
      <c r="ITX1" s="120"/>
      <c r="ITY1" s="120"/>
      <c r="ITZ1" s="120"/>
      <c r="IUA1" s="120"/>
      <c r="IUB1" s="120"/>
      <c r="IUC1" s="120"/>
      <c r="IUD1" s="120"/>
      <c r="IUE1" s="120"/>
      <c r="IUF1" s="120"/>
      <c r="IUG1" s="120"/>
      <c r="IUH1" s="120"/>
      <c r="IUI1" s="120"/>
      <c r="IUJ1" s="120"/>
      <c r="IUK1" s="120"/>
      <c r="IUL1" s="120"/>
      <c r="IUM1" s="120"/>
      <c r="IUN1" s="120"/>
      <c r="IUO1" s="120"/>
      <c r="IUP1" s="120"/>
      <c r="IUQ1" s="120"/>
      <c r="IUR1" s="120"/>
      <c r="IUS1" s="120"/>
      <c r="IUT1" s="120"/>
      <c r="IUU1" s="120"/>
      <c r="IUV1" s="120"/>
      <c r="IUW1" s="120"/>
      <c r="IUX1" s="120"/>
      <c r="IUY1" s="120"/>
      <c r="IUZ1" s="120"/>
      <c r="IVA1" s="120"/>
      <c r="IVB1" s="120"/>
      <c r="IVC1" s="120"/>
      <c r="IVD1" s="120"/>
      <c r="IVE1" s="120"/>
      <c r="IVF1" s="120"/>
      <c r="IVG1" s="120"/>
      <c r="IVH1" s="120"/>
      <c r="IVI1" s="120"/>
      <c r="IVJ1" s="120"/>
      <c r="IVK1" s="120"/>
      <c r="IVL1" s="120"/>
      <c r="IVM1" s="120"/>
      <c r="IVN1" s="120"/>
      <c r="IVO1" s="120"/>
      <c r="IVP1" s="120"/>
      <c r="IVQ1" s="120"/>
      <c r="IVR1" s="120"/>
      <c r="IVS1" s="120"/>
      <c r="IVT1" s="120"/>
      <c r="IVU1" s="120"/>
      <c r="IVV1" s="120"/>
      <c r="IVW1" s="120"/>
      <c r="IVX1" s="120"/>
      <c r="IVY1" s="120"/>
      <c r="IVZ1" s="120"/>
      <c r="IWA1" s="120"/>
      <c r="IWB1" s="120"/>
      <c r="IWC1" s="120"/>
      <c r="IWD1" s="120"/>
      <c r="IWE1" s="120"/>
      <c r="IWF1" s="120"/>
      <c r="IWG1" s="120"/>
      <c r="IWH1" s="120"/>
      <c r="IWI1" s="120"/>
      <c r="IWJ1" s="120"/>
      <c r="IWK1" s="120"/>
      <c r="IWL1" s="120"/>
      <c r="IWM1" s="120"/>
      <c r="IWN1" s="120"/>
      <c r="IWO1" s="120"/>
      <c r="IWP1" s="120"/>
      <c r="IWQ1" s="120"/>
      <c r="IWR1" s="120"/>
      <c r="IWS1" s="120"/>
      <c r="IWT1" s="120"/>
      <c r="IWU1" s="120"/>
      <c r="IWV1" s="120"/>
      <c r="IWW1" s="120"/>
      <c r="IWX1" s="120"/>
      <c r="IWY1" s="120"/>
      <c r="IWZ1" s="120"/>
      <c r="IXA1" s="120"/>
      <c r="IXB1" s="120"/>
      <c r="IXC1" s="120"/>
      <c r="IXD1" s="120"/>
      <c r="IXE1" s="120"/>
      <c r="IXF1" s="120"/>
      <c r="IXG1" s="120"/>
      <c r="IXH1" s="120"/>
      <c r="IXI1" s="120"/>
      <c r="IXJ1" s="120"/>
      <c r="IXK1" s="120"/>
      <c r="IXL1" s="120"/>
      <c r="IXM1" s="120"/>
      <c r="IXN1" s="120"/>
      <c r="IXO1" s="120"/>
      <c r="IXP1" s="120"/>
      <c r="IXQ1" s="120"/>
      <c r="IXR1" s="120"/>
      <c r="IXS1" s="120"/>
      <c r="IXT1" s="120"/>
      <c r="IXU1" s="120"/>
      <c r="IXV1" s="120"/>
      <c r="IXW1" s="120"/>
      <c r="IXX1" s="120"/>
      <c r="IXY1" s="120"/>
      <c r="IXZ1" s="120"/>
      <c r="IYA1" s="120"/>
      <c r="IYB1" s="120"/>
      <c r="IYC1" s="120"/>
      <c r="IYD1" s="120"/>
      <c r="IYE1" s="120"/>
      <c r="IYF1" s="120"/>
      <c r="IYG1" s="120"/>
      <c r="IYH1" s="120"/>
      <c r="IYI1" s="120"/>
      <c r="IYJ1" s="120"/>
      <c r="IYK1" s="120"/>
      <c r="IYL1" s="120"/>
      <c r="IYM1" s="120"/>
      <c r="IYN1" s="120"/>
      <c r="IYO1" s="120"/>
      <c r="IYP1" s="120"/>
      <c r="IYQ1" s="120"/>
      <c r="IYR1" s="120"/>
      <c r="IYS1" s="120"/>
      <c r="IYT1" s="120"/>
      <c r="IYU1" s="120"/>
      <c r="IYV1" s="120"/>
      <c r="IYW1" s="120"/>
      <c r="IYX1" s="120"/>
      <c r="IYY1" s="120"/>
      <c r="IYZ1" s="120"/>
      <c r="IZA1" s="120"/>
      <c r="IZB1" s="120"/>
      <c r="IZC1" s="120"/>
      <c r="IZD1" s="120"/>
      <c r="IZE1" s="120"/>
      <c r="IZF1" s="120"/>
      <c r="IZG1" s="120"/>
      <c r="IZH1" s="120"/>
      <c r="IZI1" s="120"/>
      <c r="IZJ1" s="120"/>
      <c r="IZK1" s="120"/>
      <c r="IZL1" s="120"/>
      <c r="IZM1" s="120"/>
      <c r="IZN1" s="120"/>
      <c r="IZO1" s="120"/>
      <c r="IZP1" s="120"/>
      <c r="IZQ1" s="120"/>
      <c r="IZR1" s="120"/>
      <c r="IZS1" s="120"/>
      <c r="IZT1" s="120"/>
      <c r="IZU1" s="120"/>
      <c r="IZV1" s="120"/>
      <c r="IZW1" s="120"/>
      <c r="IZX1" s="120"/>
      <c r="IZY1" s="120"/>
      <c r="IZZ1" s="120"/>
      <c r="JAA1" s="120"/>
      <c r="JAB1" s="120"/>
      <c r="JAC1" s="120"/>
      <c r="JAD1" s="120"/>
      <c r="JAE1" s="120"/>
      <c r="JAF1" s="120"/>
      <c r="JAG1" s="120"/>
      <c r="JAH1" s="120"/>
      <c r="JAI1" s="120"/>
      <c r="JAJ1" s="120"/>
      <c r="JAK1" s="120"/>
      <c r="JAL1" s="120"/>
      <c r="JAM1" s="120"/>
      <c r="JAN1" s="120"/>
      <c r="JAO1" s="120"/>
      <c r="JAP1" s="120"/>
      <c r="JAQ1" s="120"/>
      <c r="JAR1" s="120"/>
      <c r="JAS1" s="120"/>
      <c r="JAT1" s="120"/>
      <c r="JAU1" s="120"/>
      <c r="JAV1" s="120"/>
      <c r="JAW1" s="120"/>
      <c r="JAX1" s="120"/>
      <c r="JAY1" s="120"/>
      <c r="JAZ1" s="120"/>
      <c r="JBA1" s="120"/>
      <c r="JBB1" s="120"/>
      <c r="JBC1" s="120"/>
      <c r="JBD1" s="120"/>
      <c r="JBE1" s="120"/>
      <c r="JBF1" s="120"/>
      <c r="JBG1" s="120"/>
      <c r="JBH1" s="120"/>
      <c r="JBI1" s="120"/>
      <c r="JBJ1" s="120"/>
      <c r="JBK1" s="120"/>
      <c r="JBL1" s="120"/>
      <c r="JBM1" s="120"/>
      <c r="JBN1" s="120"/>
      <c r="JBO1" s="120"/>
      <c r="JBP1" s="120"/>
      <c r="JBQ1" s="120"/>
      <c r="JBR1" s="120"/>
      <c r="JBS1" s="120"/>
      <c r="JBT1" s="120"/>
      <c r="JBU1" s="120"/>
      <c r="JBV1" s="120"/>
      <c r="JBW1" s="120"/>
      <c r="JBX1" s="120"/>
      <c r="JBY1" s="120"/>
      <c r="JBZ1" s="120"/>
      <c r="JCA1" s="120"/>
      <c r="JCB1" s="120"/>
      <c r="JCC1" s="120"/>
      <c r="JCD1" s="120"/>
      <c r="JCE1" s="120"/>
      <c r="JCF1" s="120"/>
      <c r="JCG1" s="120"/>
      <c r="JCH1" s="120"/>
      <c r="JCI1" s="120"/>
      <c r="JCJ1" s="120"/>
      <c r="JCK1" s="120"/>
      <c r="JCL1" s="120"/>
      <c r="JCM1" s="120"/>
      <c r="JCN1" s="120"/>
      <c r="JCO1" s="120"/>
      <c r="JCP1" s="120"/>
      <c r="JCQ1" s="120"/>
      <c r="JCR1" s="120"/>
      <c r="JCS1" s="120"/>
      <c r="JCT1" s="120"/>
      <c r="JCU1" s="120"/>
      <c r="JCV1" s="120"/>
      <c r="JCW1" s="120"/>
      <c r="JCX1" s="120"/>
      <c r="JCY1" s="120"/>
      <c r="JCZ1" s="120"/>
      <c r="JDA1" s="120"/>
      <c r="JDB1" s="120"/>
      <c r="JDC1" s="120"/>
      <c r="JDD1" s="120"/>
      <c r="JDE1" s="120"/>
      <c r="JDF1" s="120"/>
      <c r="JDG1" s="120"/>
      <c r="JDH1" s="120"/>
      <c r="JDI1" s="120"/>
      <c r="JDJ1" s="120"/>
      <c r="JDK1" s="120"/>
      <c r="JDL1" s="120"/>
      <c r="JDM1" s="120"/>
      <c r="JDN1" s="120"/>
      <c r="JDO1" s="120"/>
      <c r="JDP1" s="120"/>
      <c r="JDQ1" s="120"/>
      <c r="JDR1" s="120"/>
      <c r="JDS1" s="120"/>
      <c r="JDT1" s="120"/>
      <c r="JDU1" s="120"/>
      <c r="JDV1" s="120"/>
      <c r="JDW1" s="120"/>
      <c r="JDX1" s="120"/>
      <c r="JDY1" s="120"/>
      <c r="JDZ1" s="120"/>
      <c r="JEA1" s="120"/>
      <c r="JEB1" s="120"/>
      <c r="JEC1" s="120"/>
      <c r="JED1" s="120"/>
      <c r="JEE1" s="120"/>
      <c r="JEF1" s="120"/>
      <c r="JEG1" s="120"/>
      <c r="JEH1" s="120"/>
      <c r="JEI1" s="120"/>
      <c r="JEJ1" s="120"/>
      <c r="JEK1" s="120"/>
      <c r="JEL1" s="120"/>
      <c r="JEM1" s="120"/>
      <c r="JEN1" s="120"/>
      <c r="JEO1" s="120"/>
      <c r="JEP1" s="120"/>
      <c r="JEQ1" s="120"/>
      <c r="JER1" s="120"/>
      <c r="JES1" s="120"/>
      <c r="JET1" s="120"/>
      <c r="JEU1" s="120"/>
      <c r="JEV1" s="120"/>
      <c r="JEW1" s="120"/>
      <c r="JEX1" s="120"/>
      <c r="JEY1" s="120"/>
      <c r="JEZ1" s="120"/>
      <c r="JFA1" s="120"/>
      <c r="JFB1" s="120"/>
      <c r="JFC1" s="120"/>
      <c r="JFD1" s="120"/>
      <c r="JFE1" s="120"/>
      <c r="JFF1" s="120"/>
      <c r="JFG1" s="120"/>
      <c r="JFH1" s="120"/>
      <c r="JFI1" s="120"/>
      <c r="JFJ1" s="120"/>
      <c r="JFK1" s="120"/>
      <c r="JFL1" s="120"/>
      <c r="JFM1" s="120"/>
      <c r="JFN1" s="120"/>
      <c r="JFO1" s="120"/>
      <c r="JFP1" s="120"/>
      <c r="JFQ1" s="120"/>
      <c r="JFR1" s="120"/>
      <c r="JFS1" s="120"/>
      <c r="JFT1" s="120"/>
      <c r="JFU1" s="120"/>
      <c r="JFV1" s="120"/>
      <c r="JFW1" s="120"/>
      <c r="JFX1" s="120"/>
      <c r="JFY1" s="120"/>
      <c r="JFZ1" s="120"/>
      <c r="JGA1" s="120"/>
      <c r="JGB1" s="120"/>
      <c r="JGC1" s="120"/>
      <c r="JGD1" s="120"/>
      <c r="JGE1" s="120"/>
      <c r="JGF1" s="120"/>
      <c r="JGG1" s="120"/>
      <c r="JGH1" s="120"/>
      <c r="JGI1" s="120"/>
      <c r="JGJ1" s="120"/>
      <c r="JGK1" s="120"/>
      <c r="JGL1" s="120"/>
      <c r="JGM1" s="120"/>
      <c r="JGN1" s="120"/>
      <c r="JGO1" s="120"/>
      <c r="JGP1" s="120"/>
      <c r="JGQ1" s="120"/>
      <c r="JGR1" s="120"/>
      <c r="JGS1" s="120"/>
      <c r="JGT1" s="120"/>
      <c r="JGU1" s="120"/>
      <c r="JGV1" s="120"/>
      <c r="JGW1" s="120"/>
      <c r="JGX1" s="120"/>
      <c r="JGY1" s="120"/>
      <c r="JGZ1" s="120"/>
      <c r="JHA1" s="120"/>
      <c r="JHB1" s="120"/>
      <c r="JHC1" s="120"/>
      <c r="JHD1" s="120"/>
      <c r="JHE1" s="120"/>
      <c r="JHF1" s="120"/>
      <c r="JHG1" s="120"/>
      <c r="JHH1" s="120"/>
      <c r="JHI1" s="120"/>
      <c r="JHJ1" s="120"/>
      <c r="JHK1" s="120"/>
      <c r="JHL1" s="120"/>
      <c r="JHM1" s="120"/>
      <c r="JHN1" s="120"/>
      <c r="JHO1" s="120"/>
      <c r="JHP1" s="120"/>
      <c r="JHQ1" s="120"/>
      <c r="JHR1" s="120"/>
      <c r="JHS1" s="120"/>
      <c r="JHT1" s="120"/>
      <c r="JHU1" s="120"/>
      <c r="JHV1" s="120"/>
      <c r="JHW1" s="120"/>
      <c r="JHX1" s="120"/>
      <c r="JHY1" s="120"/>
      <c r="JHZ1" s="120"/>
      <c r="JIA1" s="120"/>
      <c r="JIB1" s="120"/>
      <c r="JIC1" s="120"/>
      <c r="JID1" s="120"/>
      <c r="JIE1" s="120"/>
      <c r="JIF1" s="120"/>
      <c r="JIG1" s="120"/>
      <c r="JIH1" s="120"/>
      <c r="JII1" s="120"/>
      <c r="JIJ1" s="120"/>
      <c r="JIK1" s="120"/>
      <c r="JIL1" s="120"/>
      <c r="JIM1" s="120"/>
      <c r="JIN1" s="120"/>
      <c r="JIO1" s="120"/>
      <c r="JIP1" s="120"/>
      <c r="JIQ1" s="120"/>
      <c r="JIR1" s="120"/>
      <c r="JIS1" s="120"/>
      <c r="JIT1" s="120"/>
      <c r="JIU1" s="120"/>
      <c r="JIV1" s="120"/>
      <c r="JIW1" s="120"/>
      <c r="JIX1" s="120"/>
      <c r="JIY1" s="120"/>
      <c r="JIZ1" s="120"/>
      <c r="JJA1" s="120"/>
      <c r="JJB1" s="120"/>
      <c r="JJC1" s="120"/>
      <c r="JJD1" s="120"/>
      <c r="JJE1" s="120"/>
      <c r="JJF1" s="120"/>
      <c r="JJG1" s="120"/>
      <c r="JJH1" s="120"/>
      <c r="JJI1" s="120"/>
      <c r="JJJ1" s="120"/>
      <c r="JJK1" s="120"/>
      <c r="JJL1" s="120"/>
      <c r="JJM1" s="120"/>
      <c r="JJN1" s="120"/>
      <c r="JJO1" s="120"/>
      <c r="JJP1" s="120"/>
      <c r="JJQ1" s="120"/>
      <c r="JJR1" s="120"/>
      <c r="JJS1" s="120"/>
      <c r="JJT1" s="120"/>
      <c r="JJU1" s="120"/>
      <c r="JJV1" s="120"/>
      <c r="JJW1" s="120"/>
      <c r="JJX1" s="120"/>
      <c r="JJY1" s="120"/>
      <c r="JJZ1" s="120"/>
      <c r="JKA1" s="120"/>
      <c r="JKB1" s="120"/>
      <c r="JKC1" s="120"/>
      <c r="JKD1" s="120"/>
      <c r="JKE1" s="120"/>
      <c r="JKF1" s="120"/>
      <c r="JKG1" s="120"/>
      <c r="JKH1" s="120"/>
      <c r="JKI1" s="120"/>
      <c r="JKJ1" s="120"/>
      <c r="JKK1" s="120"/>
      <c r="JKL1" s="120"/>
      <c r="JKM1" s="120"/>
      <c r="JKN1" s="120"/>
      <c r="JKO1" s="120"/>
      <c r="JKP1" s="120"/>
      <c r="JKQ1" s="120"/>
      <c r="JKR1" s="120"/>
      <c r="JKS1" s="120"/>
      <c r="JKT1" s="120"/>
      <c r="JKU1" s="120"/>
      <c r="JKV1" s="120"/>
      <c r="JKW1" s="120"/>
      <c r="JKX1" s="120"/>
      <c r="JKY1" s="120"/>
      <c r="JKZ1" s="120"/>
      <c r="JLA1" s="120"/>
      <c r="JLB1" s="120"/>
      <c r="JLC1" s="120"/>
      <c r="JLD1" s="120"/>
      <c r="JLE1" s="120"/>
      <c r="JLF1" s="120"/>
      <c r="JLG1" s="120"/>
      <c r="JLH1" s="120"/>
      <c r="JLI1" s="120"/>
      <c r="JLJ1" s="120"/>
      <c r="JLK1" s="120"/>
      <c r="JLL1" s="120"/>
      <c r="JLM1" s="120"/>
      <c r="JLN1" s="120"/>
      <c r="JLO1" s="120"/>
      <c r="JLP1" s="120"/>
      <c r="JLQ1" s="120"/>
      <c r="JLR1" s="120"/>
      <c r="JLS1" s="120"/>
      <c r="JLT1" s="120"/>
      <c r="JLU1" s="120"/>
      <c r="JLV1" s="120"/>
      <c r="JLW1" s="120"/>
      <c r="JLX1" s="120"/>
      <c r="JLY1" s="120"/>
      <c r="JLZ1" s="120"/>
      <c r="JMA1" s="120"/>
      <c r="JMB1" s="120"/>
      <c r="JMC1" s="120"/>
      <c r="JMD1" s="120"/>
      <c r="JME1" s="120"/>
      <c r="JMF1" s="120"/>
      <c r="JMG1" s="120"/>
      <c r="JMH1" s="120"/>
      <c r="JMI1" s="120"/>
      <c r="JMJ1" s="120"/>
      <c r="JMK1" s="120"/>
      <c r="JML1" s="120"/>
      <c r="JMM1" s="120"/>
      <c r="JMN1" s="120"/>
      <c r="JMO1" s="120"/>
      <c r="JMP1" s="120"/>
      <c r="JMQ1" s="120"/>
      <c r="JMR1" s="120"/>
      <c r="JMS1" s="120"/>
      <c r="JMT1" s="120"/>
      <c r="JMU1" s="120"/>
      <c r="JMV1" s="120"/>
      <c r="JMW1" s="120"/>
      <c r="JMX1" s="120"/>
      <c r="JMY1" s="120"/>
      <c r="JMZ1" s="120"/>
      <c r="JNA1" s="120"/>
      <c r="JNB1" s="120"/>
      <c r="JNC1" s="120"/>
      <c r="JND1" s="120"/>
      <c r="JNE1" s="120"/>
      <c r="JNF1" s="120"/>
      <c r="JNG1" s="120"/>
      <c r="JNH1" s="120"/>
      <c r="JNI1" s="120"/>
      <c r="JNJ1" s="120"/>
      <c r="JNK1" s="120"/>
      <c r="JNL1" s="120"/>
      <c r="JNM1" s="120"/>
      <c r="JNN1" s="120"/>
      <c r="JNO1" s="120"/>
      <c r="JNP1" s="120"/>
      <c r="JNQ1" s="120"/>
      <c r="JNR1" s="120"/>
      <c r="JNS1" s="120"/>
      <c r="JNT1" s="120"/>
      <c r="JNU1" s="120"/>
      <c r="JNV1" s="120"/>
      <c r="JNW1" s="120"/>
      <c r="JNX1" s="120"/>
      <c r="JNY1" s="120"/>
      <c r="JNZ1" s="120"/>
      <c r="JOA1" s="120"/>
      <c r="JOB1" s="120"/>
      <c r="JOC1" s="120"/>
      <c r="JOD1" s="120"/>
      <c r="JOE1" s="120"/>
      <c r="JOF1" s="120"/>
      <c r="JOG1" s="120"/>
      <c r="JOH1" s="120"/>
      <c r="JOI1" s="120"/>
      <c r="JOJ1" s="120"/>
      <c r="JOK1" s="120"/>
      <c r="JOL1" s="120"/>
      <c r="JOM1" s="120"/>
      <c r="JON1" s="120"/>
      <c r="JOO1" s="120"/>
      <c r="JOP1" s="120"/>
      <c r="JOQ1" s="120"/>
      <c r="JOR1" s="120"/>
      <c r="JOS1" s="120"/>
      <c r="JOT1" s="120"/>
      <c r="JOU1" s="120"/>
      <c r="JOV1" s="120"/>
      <c r="JOW1" s="120"/>
      <c r="JOX1" s="120"/>
      <c r="JOY1" s="120"/>
      <c r="JOZ1" s="120"/>
      <c r="JPA1" s="120"/>
      <c r="JPB1" s="120"/>
      <c r="JPC1" s="120"/>
      <c r="JPD1" s="120"/>
      <c r="JPE1" s="120"/>
      <c r="JPF1" s="120"/>
      <c r="JPG1" s="120"/>
      <c r="JPH1" s="120"/>
      <c r="JPI1" s="120"/>
      <c r="JPJ1" s="120"/>
      <c r="JPK1" s="120"/>
      <c r="JPL1" s="120"/>
      <c r="JPM1" s="120"/>
      <c r="JPN1" s="120"/>
      <c r="JPO1" s="120"/>
      <c r="JPP1" s="120"/>
      <c r="JPQ1" s="120"/>
      <c r="JPR1" s="120"/>
      <c r="JPS1" s="120"/>
      <c r="JPT1" s="120"/>
      <c r="JPU1" s="120"/>
      <c r="JPV1" s="120"/>
      <c r="JPW1" s="120"/>
      <c r="JPX1" s="120"/>
      <c r="JPY1" s="120"/>
      <c r="JPZ1" s="120"/>
      <c r="JQA1" s="120"/>
      <c r="JQB1" s="120"/>
      <c r="JQC1" s="120"/>
      <c r="JQD1" s="120"/>
      <c r="JQE1" s="120"/>
      <c r="JQF1" s="120"/>
      <c r="JQG1" s="120"/>
      <c r="JQH1" s="120"/>
      <c r="JQI1" s="120"/>
      <c r="JQJ1" s="120"/>
      <c r="JQK1" s="120"/>
      <c r="JQL1" s="120"/>
      <c r="JQM1" s="120"/>
      <c r="JQN1" s="120"/>
      <c r="JQO1" s="120"/>
      <c r="JQP1" s="120"/>
      <c r="JQQ1" s="120"/>
      <c r="JQR1" s="120"/>
      <c r="JQS1" s="120"/>
      <c r="JQT1" s="120"/>
      <c r="JQU1" s="120"/>
      <c r="JQV1" s="120"/>
      <c r="JQW1" s="120"/>
      <c r="JQX1" s="120"/>
      <c r="JQY1" s="120"/>
      <c r="JQZ1" s="120"/>
      <c r="JRA1" s="120"/>
      <c r="JRB1" s="120"/>
      <c r="JRC1" s="120"/>
      <c r="JRD1" s="120"/>
      <c r="JRE1" s="120"/>
      <c r="JRF1" s="120"/>
      <c r="JRG1" s="120"/>
      <c r="JRH1" s="120"/>
      <c r="JRI1" s="120"/>
      <c r="JRJ1" s="120"/>
      <c r="JRK1" s="120"/>
      <c r="JRL1" s="120"/>
      <c r="JRM1" s="120"/>
      <c r="JRN1" s="120"/>
      <c r="JRO1" s="120"/>
      <c r="JRP1" s="120"/>
      <c r="JRQ1" s="120"/>
      <c r="JRR1" s="120"/>
      <c r="JRS1" s="120"/>
      <c r="JRT1" s="120"/>
      <c r="JRU1" s="120"/>
      <c r="JRV1" s="120"/>
      <c r="JRW1" s="120"/>
      <c r="JRX1" s="120"/>
      <c r="JRY1" s="120"/>
      <c r="JRZ1" s="120"/>
      <c r="JSA1" s="120"/>
      <c r="JSB1" s="120"/>
      <c r="JSC1" s="120"/>
      <c r="JSD1" s="120"/>
      <c r="JSE1" s="120"/>
      <c r="JSF1" s="120"/>
      <c r="JSG1" s="120"/>
      <c r="JSH1" s="120"/>
      <c r="JSI1" s="120"/>
      <c r="JSJ1" s="120"/>
      <c r="JSK1" s="120"/>
      <c r="JSL1" s="120"/>
      <c r="JSM1" s="120"/>
      <c r="JSN1" s="120"/>
      <c r="JSO1" s="120"/>
      <c r="JSP1" s="120"/>
      <c r="JSQ1" s="120"/>
      <c r="JSR1" s="120"/>
      <c r="JSS1" s="120"/>
      <c r="JST1" s="120"/>
      <c r="JSU1" s="120"/>
      <c r="JSV1" s="120"/>
      <c r="JSW1" s="120"/>
      <c r="JSX1" s="120"/>
      <c r="JSY1" s="120"/>
      <c r="JSZ1" s="120"/>
      <c r="JTA1" s="120"/>
      <c r="JTB1" s="120"/>
      <c r="JTC1" s="120"/>
      <c r="JTD1" s="120"/>
      <c r="JTE1" s="120"/>
      <c r="JTF1" s="120"/>
      <c r="JTG1" s="120"/>
      <c r="JTH1" s="120"/>
      <c r="JTI1" s="120"/>
      <c r="JTJ1" s="120"/>
      <c r="JTK1" s="120"/>
      <c r="JTL1" s="120"/>
      <c r="JTM1" s="120"/>
      <c r="JTN1" s="120"/>
      <c r="JTO1" s="120"/>
      <c r="JTP1" s="120"/>
      <c r="JTQ1" s="120"/>
      <c r="JTR1" s="120"/>
      <c r="JTS1" s="120"/>
      <c r="JTT1" s="120"/>
      <c r="JTU1" s="120"/>
      <c r="JTV1" s="120"/>
      <c r="JTW1" s="120"/>
      <c r="JTX1" s="120"/>
      <c r="JTY1" s="120"/>
      <c r="JTZ1" s="120"/>
      <c r="JUA1" s="120"/>
      <c r="JUB1" s="120"/>
      <c r="JUC1" s="120"/>
      <c r="JUD1" s="120"/>
      <c r="JUE1" s="120"/>
      <c r="JUF1" s="120"/>
      <c r="JUG1" s="120"/>
      <c r="JUH1" s="120"/>
      <c r="JUI1" s="120"/>
      <c r="JUJ1" s="120"/>
      <c r="JUK1" s="120"/>
      <c r="JUL1" s="120"/>
      <c r="JUM1" s="120"/>
      <c r="JUN1" s="120"/>
      <c r="JUO1" s="120"/>
      <c r="JUP1" s="120"/>
      <c r="JUQ1" s="120"/>
      <c r="JUR1" s="120"/>
      <c r="JUS1" s="120"/>
      <c r="JUT1" s="120"/>
      <c r="JUU1" s="120"/>
      <c r="JUV1" s="120"/>
      <c r="JUW1" s="120"/>
      <c r="JUX1" s="120"/>
      <c r="JUY1" s="120"/>
      <c r="JUZ1" s="120"/>
      <c r="JVA1" s="120"/>
      <c r="JVB1" s="120"/>
      <c r="JVC1" s="120"/>
      <c r="JVD1" s="120"/>
      <c r="JVE1" s="120"/>
      <c r="JVF1" s="120"/>
      <c r="JVG1" s="120"/>
      <c r="JVH1" s="120"/>
      <c r="JVI1" s="120"/>
      <c r="JVJ1" s="120"/>
      <c r="JVK1" s="120"/>
      <c r="JVL1" s="120"/>
      <c r="JVM1" s="120"/>
      <c r="JVN1" s="120"/>
      <c r="JVO1" s="120"/>
      <c r="JVP1" s="120"/>
      <c r="JVQ1" s="120"/>
      <c r="JVR1" s="120"/>
      <c r="JVS1" s="120"/>
      <c r="JVT1" s="120"/>
      <c r="JVU1" s="120"/>
      <c r="JVV1" s="120"/>
      <c r="JVW1" s="120"/>
      <c r="JVX1" s="120"/>
      <c r="JVY1" s="120"/>
      <c r="JVZ1" s="120"/>
      <c r="JWA1" s="120"/>
      <c r="JWB1" s="120"/>
      <c r="JWC1" s="120"/>
      <c r="JWD1" s="120"/>
      <c r="JWE1" s="120"/>
      <c r="JWF1" s="120"/>
      <c r="JWG1" s="120"/>
      <c r="JWH1" s="120"/>
      <c r="JWI1" s="120"/>
      <c r="JWJ1" s="120"/>
      <c r="JWK1" s="120"/>
      <c r="JWL1" s="120"/>
      <c r="JWM1" s="120"/>
      <c r="JWN1" s="120"/>
      <c r="JWO1" s="120"/>
      <c r="JWP1" s="120"/>
      <c r="JWQ1" s="120"/>
      <c r="JWR1" s="120"/>
      <c r="JWS1" s="120"/>
      <c r="JWT1" s="120"/>
      <c r="JWU1" s="120"/>
      <c r="JWV1" s="120"/>
      <c r="JWW1" s="120"/>
      <c r="JWX1" s="120"/>
      <c r="JWY1" s="120"/>
      <c r="JWZ1" s="120"/>
      <c r="JXA1" s="120"/>
      <c r="JXB1" s="120"/>
      <c r="JXC1" s="120"/>
      <c r="JXD1" s="120"/>
      <c r="JXE1" s="120"/>
      <c r="JXF1" s="120"/>
      <c r="JXG1" s="120"/>
      <c r="JXH1" s="120"/>
      <c r="JXI1" s="120"/>
      <c r="JXJ1" s="120"/>
      <c r="JXK1" s="120"/>
      <c r="JXL1" s="120"/>
      <c r="JXM1" s="120"/>
      <c r="JXN1" s="120"/>
      <c r="JXO1" s="120"/>
      <c r="JXP1" s="120"/>
      <c r="JXQ1" s="120"/>
      <c r="JXR1" s="120"/>
      <c r="JXS1" s="120"/>
      <c r="JXT1" s="120"/>
      <c r="JXU1" s="120"/>
      <c r="JXV1" s="120"/>
      <c r="JXW1" s="120"/>
      <c r="JXX1" s="120"/>
      <c r="JXY1" s="120"/>
      <c r="JXZ1" s="120"/>
      <c r="JYA1" s="120"/>
      <c r="JYB1" s="120"/>
      <c r="JYC1" s="120"/>
      <c r="JYD1" s="120"/>
      <c r="JYE1" s="120"/>
      <c r="JYF1" s="120"/>
      <c r="JYG1" s="120"/>
      <c r="JYH1" s="120"/>
      <c r="JYI1" s="120"/>
      <c r="JYJ1" s="120"/>
      <c r="JYK1" s="120"/>
      <c r="JYL1" s="120"/>
      <c r="JYM1" s="120"/>
      <c r="JYN1" s="120"/>
      <c r="JYO1" s="120"/>
      <c r="JYP1" s="120"/>
      <c r="JYQ1" s="120"/>
      <c r="JYR1" s="120"/>
      <c r="JYS1" s="120"/>
      <c r="JYT1" s="120"/>
      <c r="JYU1" s="120"/>
      <c r="JYV1" s="120"/>
      <c r="JYW1" s="120"/>
      <c r="JYX1" s="120"/>
      <c r="JYY1" s="120"/>
      <c r="JYZ1" s="120"/>
      <c r="JZA1" s="120"/>
      <c r="JZB1" s="120"/>
      <c r="JZC1" s="120"/>
      <c r="JZD1" s="120"/>
      <c r="JZE1" s="120"/>
      <c r="JZF1" s="120"/>
      <c r="JZG1" s="120"/>
      <c r="JZH1" s="120"/>
      <c r="JZI1" s="120"/>
      <c r="JZJ1" s="120"/>
      <c r="JZK1" s="120"/>
      <c r="JZL1" s="120"/>
      <c r="JZM1" s="120"/>
      <c r="JZN1" s="120"/>
      <c r="JZO1" s="120"/>
      <c r="JZP1" s="120"/>
      <c r="JZQ1" s="120"/>
      <c r="JZR1" s="120"/>
      <c r="JZS1" s="120"/>
      <c r="JZT1" s="120"/>
      <c r="JZU1" s="120"/>
      <c r="JZV1" s="120"/>
      <c r="JZW1" s="120"/>
      <c r="JZX1" s="120"/>
      <c r="JZY1" s="120"/>
      <c r="JZZ1" s="120"/>
      <c r="KAA1" s="120"/>
      <c r="KAB1" s="120"/>
      <c r="KAC1" s="120"/>
      <c r="KAD1" s="120"/>
      <c r="KAE1" s="120"/>
      <c r="KAF1" s="120"/>
      <c r="KAG1" s="120"/>
      <c r="KAH1" s="120"/>
      <c r="KAI1" s="120"/>
      <c r="KAJ1" s="120"/>
      <c r="KAK1" s="120"/>
      <c r="KAL1" s="120"/>
      <c r="KAM1" s="120"/>
      <c r="KAN1" s="120"/>
      <c r="KAO1" s="120"/>
      <c r="KAP1" s="120"/>
      <c r="KAQ1" s="120"/>
      <c r="KAR1" s="120"/>
      <c r="KAS1" s="120"/>
      <c r="KAT1" s="120"/>
      <c r="KAU1" s="120"/>
      <c r="KAV1" s="120"/>
      <c r="KAW1" s="120"/>
      <c r="KAX1" s="120"/>
      <c r="KAY1" s="120"/>
      <c r="KAZ1" s="120"/>
      <c r="KBA1" s="120"/>
      <c r="KBB1" s="120"/>
      <c r="KBC1" s="120"/>
      <c r="KBD1" s="120"/>
      <c r="KBE1" s="120"/>
      <c r="KBF1" s="120"/>
      <c r="KBG1" s="120"/>
      <c r="KBH1" s="120"/>
      <c r="KBI1" s="120"/>
      <c r="KBJ1" s="120"/>
      <c r="KBK1" s="120"/>
      <c r="KBL1" s="120"/>
      <c r="KBM1" s="120"/>
      <c r="KBN1" s="120"/>
      <c r="KBO1" s="120"/>
      <c r="KBP1" s="120"/>
      <c r="KBQ1" s="120"/>
      <c r="KBR1" s="120"/>
      <c r="KBS1" s="120"/>
      <c r="KBT1" s="120"/>
      <c r="KBU1" s="120"/>
      <c r="KBV1" s="120"/>
      <c r="KBW1" s="120"/>
      <c r="KBX1" s="120"/>
      <c r="KBY1" s="120"/>
      <c r="KBZ1" s="120"/>
      <c r="KCA1" s="120"/>
      <c r="KCB1" s="120"/>
      <c r="KCC1" s="120"/>
      <c r="KCD1" s="120"/>
      <c r="KCE1" s="120"/>
      <c r="KCF1" s="120"/>
      <c r="KCG1" s="120"/>
      <c r="KCH1" s="120"/>
      <c r="KCI1" s="120"/>
      <c r="KCJ1" s="120"/>
      <c r="KCK1" s="120"/>
      <c r="KCL1" s="120"/>
      <c r="KCM1" s="120"/>
      <c r="KCN1" s="120"/>
      <c r="KCO1" s="120"/>
      <c r="KCP1" s="120"/>
      <c r="KCQ1" s="120"/>
      <c r="KCR1" s="120"/>
      <c r="KCS1" s="120"/>
      <c r="KCT1" s="120"/>
      <c r="KCU1" s="120"/>
      <c r="KCV1" s="120"/>
      <c r="KCW1" s="120"/>
      <c r="KCX1" s="120"/>
      <c r="KCY1" s="120"/>
      <c r="KCZ1" s="120"/>
      <c r="KDA1" s="120"/>
      <c r="KDB1" s="120"/>
      <c r="KDC1" s="120"/>
      <c r="KDD1" s="120"/>
      <c r="KDE1" s="120"/>
      <c r="KDF1" s="120"/>
      <c r="KDG1" s="120"/>
      <c r="KDH1" s="120"/>
      <c r="KDI1" s="120"/>
      <c r="KDJ1" s="120"/>
      <c r="KDK1" s="120"/>
      <c r="KDL1" s="120"/>
      <c r="KDM1" s="120"/>
      <c r="KDN1" s="120"/>
      <c r="KDO1" s="120"/>
      <c r="KDP1" s="120"/>
      <c r="KDQ1" s="120"/>
      <c r="KDR1" s="120"/>
      <c r="KDS1" s="120"/>
      <c r="KDT1" s="120"/>
      <c r="KDU1" s="120"/>
      <c r="KDV1" s="120"/>
      <c r="KDW1" s="120"/>
      <c r="KDX1" s="120"/>
      <c r="KDY1" s="120"/>
      <c r="KDZ1" s="120"/>
      <c r="KEA1" s="120"/>
      <c r="KEB1" s="120"/>
      <c r="KEC1" s="120"/>
      <c r="KED1" s="120"/>
      <c r="KEE1" s="120"/>
      <c r="KEF1" s="120"/>
      <c r="KEG1" s="120"/>
      <c r="KEH1" s="120"/>
      <c r="KEI1" s="120"/>
      <c r="KEJ1" s="120"/>
      <c r="KEK1" s="120"/>
      <c r="KEL1" s="120"/>
      <c r="KEM1" s="120"/>
      <c r="KEN1" s="120"/>
      <c r="KEO1" s="120"/>
      <c r="KEP1" s="120"/>
      <c r="KEQ1" s="120"/>
      <c r="KER1" s="120"/>
      <c r="KES1" s="120"/>
      <c r="KET1" s="120"/>
      <c r="KEU1" s="120"/>
      <c r="KEV1" s="120"/>
      <c r="KEW1" s="120"/>
      <c r="KEX1" s="120"/>
      <c r="KEY1" s="120"/>
      <c r="KEZ1" s="120"/>
      <c r="KFA1" s="120"/>
      <c r="KFB1" s="120"/>
      <c r="KFC1" s="120"/>
      <c r="KFD1" s="120"/>
      <c r="KFE1" s="120"/>
      <c r="KFF1" s="120"/>
      <c r="KFG1" s="120"/>
      <c r="KFH1" s="120"/>
      <c r="KFI1" s="120"/>
      <c r="KFJ1" s="120"/>
      <c r="KFK1" s="120"/>
      <c r="KFL1" s="120"/>
      <c r="KFM1" s="120"/>
      <c r="KFN1" s="120"/>
      <c r="KFO1" s="120"/>
      <c r="KFP1" s="120"/>
      <c r="KFQ1" s="120"/>
      <c r="KFR1" s="120"/>
      <c r="KFS1" s="120"/>
      <c r="KFT1" s="120"/>
      <c r="KFU1" s="120"/>
      <c r="KFV1" s="120"/>
      <c r="KFW1" s="120"/>
      <c r="KFX1" s="120"/>
      <c r="KFY1" s="120"/>
      <c r="KFZ1" s="120"/>
      <c r="KGA1" s="120"/>
      <c r="KGB1" s="120"/>
      <c r="KGC1" s="120"/>
      <c r="KGD1" s="120"/>
      <c r="KGE1" s="120"/>
      <c r="KGF1" s="120"/>
      <c r="KGG1" s="120"/>
      <c r="KGH1" s="120"/>
      <c r="KGI1" s="120"/>
      <c r="KGJ1" s="120"/>
      <c r="KGK1" s="120"/>
      <c r="KGL1" s="120"/>
      <c r="KGM1" s="120"/>
      <c r="KGN1" s="120"/>
      <c r="KGO1" s="120"/>
      <c r="KGP1" s="120"/>
      <c r="KGQ1" s="120"/>
      <c r="KGR1" s="120"/>
      <c r="KGS1" s="120"/>
      <c r="KGT1" s="120"/>
      <c r="KGU1" s="120"/>
      <c r="KGV1" s="120"/>
      <c r="KGW1" s="120"/>
      <c r="KGX1" s="120"/>
      <c r="KGY1" s="120"/>
      <c r="KGZ1" s="120"/>
      <c r="KHA1" s="120"/>
      <c r="KHB1" s="120"/>
      <c r="KHC1" s="120"/>
      <c r="KHD1" s="120"/>
      <c r="KHE1" s="120"/>
      <c r="KHF1" s="120"/>
      <c r="KHG1" s="120"/>
      <c r="KHH1" s="120"/>
      <c r="KHI1" s="120"/>
      <c r="KHJ1" s="120"/>
      <c r="KHK1" s="120"/>
      <c r="KHL1" s="120"/>
      <c r="KHM1" s="120"/>
      <c r="KHN1" s="120"/>
      <c r="KHO1" s="120"/>
      <c r="KHP1" s="120"/>
      <c r="KHQ1" s="120"/>
      <c r="KHR1" s="120"/>
      <c r="KHS1" s="120"/>
      <c r="KHT1" s="120"/>
      <c r="KHU1" s="120"/>
      <c r="KHV1" s="120"/>
      <c r="KHW1" s="120"/>
      <c r="KHX1" s="120"/>
      <c r="KHY1" s="120"/>
      <c r="KHZ1" s="120"/>
      <c r="KIA1" s="120"/>
      <c r="KIB1" s="120"/>
      <c r="KIC1" s="120"/>
      <c r="KID1" s="120"/>
      <c r="KIE1" s="120"/>
      <c r="KIF1" s="120"/>
      <c r="KIG1" s="120"/>
      <c r="KIH1" s="120"/>
      <c r="KII1" s="120"/>
      <c r="KIJ1" s="120"/>
      <c r="KIK1" s="120"/>
      <c r="KIL1" s="120"/>
      <c r="KIM1" s="120"/>
      <c r="KIN1" s="120"/>
      <c r="KIO1" s="120"/>
      <c r="KIP1" s="120"/>
      <c r="KIQ1" s="120"/>
      <c r="KIR1" s="120"/>
      <c r="KIS1" s="120"/>
      <c r="KIT1" s="120"/>
      <c r="KIU1" s="120"/>
      <c r="KIV1" s="120"/>
      <c r="KIW1" s="120"/>
      <c r="KIX1" s="120"/>
      <c r="KIY1" s="120"/>
      <c r="KIZ1" s="120"/>
      <c r="KJA1" s="120"/>
      <c r="KJB1" s="120"/>
      <c r="KJC1" s="120"/>
      <c r="KJD1" s="120"/>
      <c r="KJE1" s="120"/>
      <c r="KJF1" s="120"/>
      <c r="KJG1" s="120"/>
      <c r="KJH1" s="120"/>
      <c r="KJI1" s="120"/>
      <c r="KJJ1" s="120"/>
      <c r="KJK1" s="120"/>
      <c r="KJL1" s="120"/>
      <c r="KJM1" s="120"/>
      <c r="KJN1" s="120"/>
      <c r="KJO1" s="120"/>
      <c r="KJP1" s="120"/>
      <c r="KJQ1" s="120"/>
      <c r="KJR1" s="120"/>
      <c r="KJS1" s="120"/>
      <c r="KJT1" s="120"/>
      <c r="KJU1" s="120"/>
      <c r="KJV1" s="120"/>
      <c r="KJW1" s="120"/>
      <c r="KJX1" s="120"/>
      <c r="KJY1" s="120"/>
      <c r="KJZ1" s="120"/>
      <c r="KKA1" s="120"/>
      <c r="KKB1" s="120"/>
      <c r="KKC1" s="120"/>
      <c r="KKD1" s="120"/>
      <c r="KKE1" s="120"/>
      <c r="KKF1" s="120"/>
      <c r="KKG1" s="120"/>
      <c r="KKH1" s="120"/>
      <c r="KKI1" s="120"/>
      <c r="KKJ1" s="120"/>
      <c r="KKK1" s="120"/>
      <c r="KKL1" s="120"/>
      <c r="KKM1" s="120"/>
      <c r="KKN1" s="120"/>
      <c r="KKO1" s="120"/>
      <c r="KKP1" s="120"/>
      <c r="KKQ1" s="120"/>
      <c r="KKR1" s="120"/>
      <c r="KKS1" s="120"/>
      <c r="KKT1" s="120"/>
      <c r="KKU1" s="120"/>
      <c r="KKV1" s="120"/>
      <c r="KKW1" s="120"/>
      <c r="KKX1" s="120"/>
      <c r="KKY1" s="120"/>
      <c r="KKZ1" s="120"/>
      <c r="KLA1" s="120"/>
      <c r="KLB1" s="120"/>
      <c r="KLC1" s="120"/>
      <c r="KLD1" s="120"/>
      <c r="KLE1" s="120"/>
      <c r="KLF1" s="120"/>
      <c r="KLG1" s="120"/>
      <c r="KLH1" s="120"/>
      <c r="KLI1" s="120"/>
      <c r="KLJ1" s="120"/>
      <c r="KLK1" s="120"/>
      <c r="KLL1" s="120"/>
      <c r="KLM1" s="120"/>
      <c r="KLN1" s="120"/>
      <c r="KLO1" s="120"/>
      <c r="KLP1" s="120"/>
      <c r="KLQ1" s="120"/>
      <c r="KLR1" s="120"/>
      <c r="KLS1" s="120"/>
      <c r="KLT1" s="120"/>
      <c r="KLU1" s="120"/>
      <c r="KLV1" s="120"/>
      <c r="KLW1" s="120"/>
      <c r="KLX1" s="120"/>
      <c r="KLY1" s="120"/>
      <c r="KLZ1" s="120"/>
      <c r="KMA1" s="120"/>
      <c r="KMB1" s="120"/>
      <c r="KMC1" s="120"/>
      <c r="KMD1" s="120"/>
      <c r="KME1" s="120"/>
      <c r="KMF1" s="120"/>
      <c r="KMG1" s="120"/>
      <c r="KMH1" s="120"/>
      <c r="KMI1" s="120"/>
      <c r="KMJ1" s="120"/>
      <c r="KMK1" s="120"/>
      <c r="KML1" s="120"/>
      <c r="KMM1" s="120"/>
      <c r="KMN1" s="120"/>
      <c r="KMO1" s="120"/>
      <c r="KMP1" s="120"/>
      <c r="KMQ1" s="120"/>
      <c r="KMR1" s="120"/>
      <c r="KMS1" s="120"/>
      <c r="KMT1" s="120"/>
      <c r="KMU1" s="120"/>
      <c r="KMV1" s="120"/>
      <c r="KMW1" s="120"/>
      <c r="KMX1" s="120"/>
      <c r="KMY1" s="120"/>
      <c r="KMZ1" s="120"/>
      <c r="KNA1" s="120"/>
      <c r="KNB1" s="120"/>
      <c r="KNC1" s="120"/>
      <c r="KND1" s="120"/>
      <c r="KNE1" s="120"/>
      <c r="KNF1" s="120"/>
      <c r="KNG1" s="120"/>
      <c r="KNH1" s="120"/>
      <c r="KNI1" s="120"/>
      <c r="KNJ1" s="120"/>
      <c r="KNK1" s="120"/>
      <c r="KNL1" s="120"/>
      <c r="KNM1" s="120"/>
      <c r="KNN1" s="120"/>
      <c r="KNO1" s="120"/>
      <c r="KNP1" s="120"/>
      <c r="KNQ1" s="120"/>
      <c r="KNR1" s="120"/>
      <c r="KNS1" s="120"/>
      <c r="KNT1" s="120"/>
      <c r="KNU1" s="120"/>
      <c r="KNV1" s="120"/>
      <c r="KNW1" s="120"/>
      <c r="KNX1" s="120"/>
      <c r="KNY1" s="120"/>
      <c r="KNZ1" s="120"/>
      <c r="KOA1" s="120"/>
      <c r="KOB1" s="120"/>
      <c r="KOC1" s="120"/>
      <c r="KOD1" s="120"/>
      <c r="KOE1" s="120"/>
      <c r="KOF1" s="120"/>
      <c r="KOG1" s="120"/>
      <c r="KOH1" s="120"/>
      <c r="KOI1" s="120"/>
      <c r="KOJ1" s="120"/>
      <c r="KOK1" s="120"/>
      <c r="KOL1" s="120"/>
      <c r="KOM1" s="120"/>
      <c r="KON1" s="120"/>
      <c r="KOO1" s="120"/>
      <c r="KOP1" s="120"/>
      <c r="KOQ1" s="120"/>
      <c r="KOR1" s="120"/>
      <c r="KOS1" s="120"/>
      <c r="KOT1" s="120"/>
      <c r="KOU1" s="120"/>
      <c r="KOV1" s="120"/>
      <c r="KOW1" s="120"/>
      <c r="KOX1" s="120"/>
      <c r="KOY1" s="120"/>
      <c r="KOZ1" s="120"/>
      <c r="KPA1" s="120"/>
      <c r="KPB1" s="120"/>
      <c r="KPC1" s="120"/>
      <c r="KPD1" s="120"/>
      <c r="KPE1" s="120"/>
      <c r="KPF1" s="120"/>
      <c r="KPG1" s="120"/>
      <c r="KPH1" s="120"/>
      <c r="KPI1" s="120"/>
      <c r="KPJ1" s="120"/>
      <c r="KPK1" s="120"/>
      <c r="KPL1" s="120"/>
      <c r="KPM1" s="120"/>
      <c r="KPN1" s="120"/>
      <c r="KPO1" s="120"/>
      <c r="KPP1" s="120"/>
      <c r="KPQ1" s="120"/>
      <c r="KPR1" s="120"/>
      <c r="KPS1" s="120"/>
      <c r="KPT1" s="120"/>
      <c r="KPU1" s="120"/>
      <c r="KPV1" s="120"/>
      <c r="KPW1" s="120"/>
      <c r="KPX1" s="120"/>
      <c r="KPY1" s="120"/>
      <c r="KPZ1" s="120"/>
      <c r="KQA1" s="120"/>
      <c r="KQB1" s="120"/>
      <c r="KQC1" s="120"/>
      <c r="KQD1" s="120"/>
      <c r="KQE1" s="120"/>
      <c r="KQF1" s="120"/>
      <c r="KQG1" s="120"/>
      <c r="KQH1" s="120"/>
      <c r="KQI1" s="120"/>
      <c r="KQJ1" s="120"/>
      <c r="KQK1" s="120"/>
      <c r="KQL1" s="120"/>
      <c r="KQM1" s="120"/>
      <c r="KQN1" s="120"/>
      <c r="KQO1" s="120"/>
      <c r="KQP1" s="120"/>
      <c r="KQQ1" s="120"/>
      <c r="KQR1" s="120"/>
      <c r="KQS1" s="120"/>
      <c r="KQT1" s="120"/>
      <c r="KQU1" s="120"/>
      <c r="KQV1" s="120"/>
      <c r="KQW1" s="120"/>
      <c r="KQX1" s="120"/>
      <c r="KQY1" s="120"/>
      <c r="KQZ1" s="120"/>
      <c r="KRA1" s="120"/>
      <c r="KRB1" s="120"/>
      <c r="KRC1" s="120"/>
      <c r="KRD1" s="120"/>
      <c r="KRE1" s="120"/>
      <c r="KRF1" s="120"/>
      <c r="KRG1" s="120"/>
      <c r="KRH1" s="120"/>
      <c r="KRI1" s="120"/>
      <c r="KRJ1" s="120"/>
      <c r="KRK1" s="120"/>
      <c r="KRL1" s="120"/>
      <c r="KRM1" s="120"/>
      <c r="KRN1" s="120"/>
      <c r="KRO1" s="120"/>
      <c r="KRP1" s="120"/>
      <c r="KRQ1" s="120"/>
      <c r="KRR1" s="120"/>
      <c r="KRS1" s="120"/>
      <c r="KRT1" s="120"/>
      <c r="KRU1" s="120"/>
      <c r="KRV1" s="120"/>
      <c r="KRW1" s="120"/>
      <c r="KRX1" s="120"/>
      <c r="KRY1" s="120"/>
      <c r="KRZ1" s="120"/>
      <c r="KSA1" s="120"/>
      <c r="KSB1" s="120"/>
      <c r="KSC1" s="120"/>
      <c r="KSD1" s="120"/>
      <c r="KSE1" s="120"/>
      <c r="KSF1" s="120"/>
      <c r="KSG1" s="120"/>
      <c r="KSH1" s="120"/>
      <c r="KSI1" s="120"/>
      <c r="KSJ1" s="120"/>
      <c r="KSK1" s="120"/>
      <c r="KSL1" s="120"/>
      <c r="KSM1" s="120"/>
      <c r="KSN1" s="120"/>
      <c r="KSO1" s="120"/>
      <c r="KSP1" s="120"/>
      <c r="KSQ1" s="120"/>
      <c r="KSR1" s="120"/>
      <c r="KSS1" s="120"/>
      <c r="KST1" s="120"/>
      <c r="KSU1" s="120"/>
      <c r="KSV1" s="120"/>
      <c r="KSW1" s="120"/>
      <c r="KSX1" s="120"/>
      <c r="KSY1" s="120"/>
      <c r="KSZ1" s="120"/>
      <c r="KTA1" s="120"/>
      <c r="KTB1" s="120"/>
      <c r="KTC1" s="120"/>
      <c r="KTD1" s="120"/>
      <c r="KTE1" s="120"/>
      <c r="KTF1" s="120"/>
      <c r="KTG1" s="120"/>
      <c r="KTH1" s="120"/>
      <c r="KTI1" s="120"/>
      <c r="KTJ1" s="120"/>
      <c r="KTK1" s="120"/>
      <c r="KTL1" s="120"/>
      <c r="KTM1" s="120"/>
      <c r="KTN1" s="120"/>
      <c r="KTO1" s="120"/>
      <c r="KTP1" s="120"/>
      <c r="KTQ1" s="120"/>
      <c r="KTR1" s="120"/>
      <c r="KTS1" s="120"/>
      <c r="KTT1" s="120"/>
      <c r="KTU1" s="120"/>
      <c r="KTV1" s="120"/>
      <c r="KTW1" s="120"/>
      <c r="KTX1" s="120"/>
      <c r="KTY1" s="120"/>
      <c r="KTZ1" s="120"/>
      <c r="KUA1" s="120"/>
      <c r="KUB1" s="120"/>
      <c r="KUC1" s="120"/>
      <c r="KUD1" s="120"/>
      <c r="KUE1" s="120"/>
      <c r="KUF1" s="120"/>
      <c r="KUG1" s="120"/>
      <c r="KUH1" s="120"/>
      <c r="KUI1" s="120"/>
      <c r="KUJ1" s="120"/>
      <c r="KUK1" s="120"/>
      <c r="KUL1" s="120"/>
      <c r="KUM1" s="120"/>
      <c r="KUN1" s="120"/>
      <c r="KUO1" s="120"/>
      <c r="KUP1" s="120"/>
      <c r="KUQ1" s="120"/>
      <c r="KUR1" s="120"/>
      <c r="KUS1" s="120"/>
      <c r="KUT1" s="120"/>
      <c r="KUU1" s="120"/>
      <c r="KUV1" s="120"/>
      <c r="KUW1" s="120"/>
      <c r="KUX1" s="120"/>
      <c r="KUY1" s="120"/>
      <c r="KUZ1" s="120"/>
      <c r="KVA1" s="120"/>
      <c r="KVB1" s="120"/>
      <c r="KVC1" s="120"/>
      <c r="KVD1" s="120"/>
      <c r="KVE1" s="120"/>
      <c r="KVF1" s="120"/>
      <c r="KVG1" s="120"/>
      <c r="KVH1" s="120"/>
      <c r="KVI1" s="120"/>
      <c r="KVJ1" s="120"/>
      <c r="KVK1" s="120"/>
      <c r="KVL1" s="120"/>
      <c r="KVM1" s="120"/>
      <c r="KVN1" s="120"/>
      <c r="KVO1" s="120"/>
      <c r="KVP1" s="120"/>
      <c r="KVQ1" s="120"/>
      <c r="KVR1" s="120"/>
      <c r="KVS1" s="120"/>
      <c r="KVT1" s="120"/>
      <c r="KVU1" s="120"/>
      <c r="KVV1" s="120"/>
      <c r="KVW1" s="120"/>
      <c r="KVX1" s="120"/>
      <c r="KVY1" s="120"/>
      <c r="KVZ1" s="120"/>
      <c r="KWA1" s="120"/>
      <c r="KWB1" s="120"/>
      <c r="KWC1" s="120"/>
      <c r="KWD1" s="120"/>
      <c r="KWE1" s="120"/>
      <c r="KWF1" s="120"/>
      <c r="KWG1" s="120"/>
      <c r="KWH1" s="120"/>
      <c r="KWI1" s="120"/>
      <c r="KWJ1" s="120"/>
      <c r="KWK1" s="120"/>
      <c r="KWL1" s="120"/>
      <c r="KWM1" s="120"/>
      <c r="KWN1" s="120"/>
      <c r="KWO1" s="120"/>
      <c r="KWP1" s="120"/>
      <c r="KWQ1" s="120"/>
      <c r="KWR1" s="120"/>
      <c r="KWS1" s="120"/>
      <c r="KWT1" s="120"/>
      <c r="KWU1" s="120"/>
      <c r="KWV1" s="120"/>
      <c r="KWW1" s="120"/>
      <c r="KWX1" s="120"/>
      <c r="KWY1" s="120"/>
      <c r="KWZ1" s="120"/>
      <c r="KXA1" s="120"/>
      <c r="KXB1" s="120"/>
      <c r="KXC1" s="120"/>
      <c r="KXD1" s="120"/>
      <c r="KXE1" s="120"/>
      <c r="KXF1" s="120"/>
      <c r="KXG1" s="120"/>
      <c r="KXH1" s="120"/>
      <c r="KXI1" s="120"/>
      <c r="KXJ1" s="120"/>
      <c r="KXK1" s="120"/>
      <c r="KXL1" s="120"/>
      <c r="KXM1" s="120"/>
      <c r="KXN1" s="120"/>
      <c r="KXO1" s="120"/>
      <c r="KXP1" s="120"/>
      <c r="KXQ1" s="120"/>
      <c r="KXR1" s="120"/>
      <c r="KXS1" s="120"/>
      <c r="KXT1" s="120"/>
      <c r="KXU1" s="120"/>
      <c r="KXV1" s="120"/>
      <c r="KXW1" s="120"/>
      <c r="KXX1" s="120"/>
      <c r="KXY1" s="120"/>
      <c r="KXZ1" s="120"/>
      <c r="KYA1" s="120"/>
      <c r="KYB1" s="120"/>
      <c r="KYC1" s="120"/>
      <c r="KYD1" s="120"/>
      <c r="KYE1" s="120"/>
      <c r="KYF1" s="120"/>
      <c r="KYG1" s="120"/>
      <c r="KYH1" s="120"/>
      <c r="KYI1" s="120"/>
      <c r="KYJ1" s="120"/>
      <c r="KYK1" s="120"/>
      <c r="KYL1" s="120"/>
      <c r="KYM1" s="120"/>
      <c r="KYN1" s="120"/>
      <c r="KYO1" s="120"/>
      <c r="KYP1" s="120"/>
      <c r="KYQ1" s="120"/>
      <c r="KYR1" s="120"/>
      <c r="KYS1" s="120"/>
      <c r="KYT1" s="120"/>
      <c r="KYU1" s="120"/>
      <c r="KYV1" s="120"/>
      <c r="KYW1" s="120"/>
      <c r="KYX1" s="120"/>
      <c r="KYY1" s="120"/>
      <c r="KYZ1" s="120"/>
      <c r="KZA1" s="120"/>
      <c r="KZB1" s="120"/>
      <c r="KZC1" s="120"/>
      <c r="KZD1" s="120"/>
      <c r="KZE1" s="120"/>
      <c r="KZF1" s="120"/>
      <c r="KZG1" s="120"/>
      <c r="KZH1" s="120"/>
      <c r="KZI1" s="120"/>
      <c r="KZJ1" s="120"/>
      <c r="KZK1" s="120"/>
      <c r="KZL1" s="120"/>
      <c r="KZM1" s="120"/>
      <c r="KZN1" s="120"/>
      <c r="KZO1" s="120"/>
      <c r="KZP1" s="120"/>
      <c r="KZQ1" s="120"/>
      <c r="KZR1" s="120"/>
      <c r="KZS1" s="120"/>
      <c r="KZT1" s="120"/>
      <c r="KZU1" s="120"/>
      <c r="KZV1" s="120"/>
      <c r="KZW1" s="120"/>
      <c r="KZX1" s="120"/>
      <c r="KZY1" s="120"/>
      <c r="KZZ1" s="120"/>
      <c r="LAA1" s="120"/>
      <c r="LAB1" s="120"/>
      <c r="LAC1" s="120"/>
      <c r="LAD1" s="120"/>
      <c r="LAE1" s="120"/>
      <c r="LAF1" s="120"/>
      <c r="LAG1" s="120"/>
      <c r="LAH1" s="120"/>
      <c r="LAI1" s="120"/>
      <c r="LAJ1" s="120"/>
      <c r="LAK1" s="120"/>
      <c r="LAL1" s="120"/>
      <c r="LAM1" s="120"/>
      <c r="LAN1" s="120"/>
      <c r="LAO1" s="120"/>
      <c r="LAP1" s="120"/>
      <c r="LAQ1" s="120"/>
      <c r="LAR1" s="120"/>
      <c r="LAS1" s="120"/>
      <c r="LAT1" s="120"/>
      <c r="LAU1" s="120"/>
      <c r="LAV1" s="120"/>
      <c r="LAW1" s="120"/>
      <c r="LAX1" s="120"/>
      <c r="LAY1" s="120"/>
      <c r="LAZ1" s="120"/>
      <c r="LBA1" s="120"/>
      <c r="LBB1" s="120"/>
      <c r="LBC1" s="120"/>
      <c r="LBD1" s="120"/>
      <c r="LBE1" s="120"/>
      <c r="LBF1" s="120"/>
      <c r="LBG1" s="120"/>
      <c r="LBH1" s="120"/>
      <c r="LBI1" s="120"/>
      <c r="LBJ1" s="120"/>
      <c r="LBK1" s="120"/>
      <c r="LBL1" s="120"/>
      <c r="LBM1" s="120"/>
      <c r="LBN1" s="120"/>
      <c r="LBO1" s="120"/>
      <c r="LBP1" s="120"/>
      <c r="LBQ1" s="120"/>
      <c r="LBR1" s="120"/>
      <c r="LBS1" s="120"/>
      <c r="LBT1" s="120"/>
      <c r="LBU1" s="120"/>
      <c r="LBV1" s="120"/>
      <c r="LBW1" s="120"/>
      <c r="LBX1" s="120"/>
      <c r="LBY1" s="120"/>
      <c r="LBZ1" s="120"/>
      <c r="LCA1" s="120"/>
      <c r="LCB1" s="120"/>
      <c r="LCC1" s="120"/>
      <c r="LCD1" s="120"/>
      <c r="LCE1" s="120"/>
      <c r="LCF1" s="120"/>
      <c r="LCG1" s="120"/>
      <c r="LCH1" s="120"/>
      <c r="LCI1" s="120"/>
      <c r="LCJ1" s="120"/>
      <c r="LCK1" s="120"/>
      <c r="LCL1" s="120"/>
      <c r="LCM1" s="120"/>
      <c r="LCN1" s="120"/>
      <c r="LCO1" s="120"/>
      <c r="LCP1" s="120"/>
      <c r="LCQ1" s="120"/>
      <c r="LCR1" s="120"/>
      <c r="LCS1" s="120"/>
      <c r="LCT1" s="120"/>
      <c r="LCU1" s="120"/>
      <c r="LCV1" s="120"/>
      <c r="LCW1" s="120"/>
      <c r="LCX1" s="120"/>
      <c r="LCY1" s="120"/>
      <c r="LCZ1" s="120"/>
      <c r="LDA1" s="120"/>
      <c r="LDB1" s="120"/>
      <c r="LDC1" s="120"/>
      <c r="LDD1" s="120"/>
      <c r="LDE1" s="120"/>
      <c r="LDF1" s="120"/>
      <c r="LDG1" s="120"/>
      <c r="LDH1" s="120"/>
      <c r="LDI1" s="120"/>
      <c r="LDJ1" s="120"/>
      <c r="LDK1" s="120"/>
      <c r="LDL1" s="120"/>
      <c r="LDM1" s="120"/>
      <c r="LDN1" s="120"/>
      <c r="LDO1" s="120"/>
      <c r="LDP1" s="120"/>
      <c r="LDQ1" s="120"/>
      <c r="LDR1" s="120"/>
      <c r="LDS1" s="120"/>
      <c r="LDT1" s="120"/>
      <c r="LDU1" s="120"/>
      <c r="LDV1" s="120"/>
      <c r="LDW1" s="120"/>
      <c r="LDX1" s="120"/>
      <c r="LDY1" s="120"/>
      <c r="LDZ1" s="120"/>
      <c r="LEA1" s="120"/>
      <c r="LEB1" s="120"/>
      <c r="LEC1" s="120"/>
      <c r="LED1" s="120"/>
      <c r="LEE1" s="120"/>
      <c r="LEF1" s="120"/>
      <c r="LEG1" s="120"/>
      <c r="LEH1" s="120"/>
      <c r="LEI1" s="120"/>
      <c r="LEJ1" s="120"/>
      <c r="LEK1" s="120"/>
      <c r="LEL1" s="120"/>
      <c r="LEM1" s="120"/>
      <c r="LEN1" s="120"/>
      <c r="LEO1" s="120"/>
      <c r="LEP1" s="120"/>
      <c r="LEQ1" s="120"/>
      <c r="LER1" s="120"/>
      <c r="LES1" s="120"/>
      <c r="LET1" s="120"/>
      <c r="LEU1" s="120"/>
      <c r="LEV1" s="120"/>
      <c r="LEW1" s="120"/>
      <c r="LEX1" s="120"/>
      <c r="LEY1" s="120"/>
      <c r="LEZ1" s="120"/>
      <c r="LFA1" s="120"/>
      <c r="LFB1" s="120"/>
      <c r="LFC1" s="120"/>
      <c r="LFD1" s="120"/>
      <c r="LFE1" s="120"/>
      <c r="LFF1" s="120"/>
      <c r="LFG1" s="120"/>
      <c r="LFH1" s="120"/>
      <c r="LFI1" s="120"/>
      <c r="LFJ1" s="120"/>
      <c r="LFK1" s="120"/>
      <c r="LFL1" s="120"/>
      <c r="LFM1" s="120"/>
      <c r="LFN1" s="120"/>
      <c r="LFO1" s="120"/>
      <c r="LFP1" s="120"/>
      <c r="LFQ1" s="120"/>
      <c r="LFR1" s="120"/>
      <c r="LFS1" s="120"/>
      <c r="LFT1" s="120"/>
      <c r="LFU1" s="120"/>
      <c r="LFV1" s="120"/>
      <c r="LFW1" s="120"/>
      <c r="LFX1" s="120"/>
      <c r="LFY1" s="120"/>
      <c r="LFZ1" s="120"/>
      <c r="LGA1" s="120"/>
      <c r="LGB1" s="120"/>
      <c r="LGC1" s="120"/>
      <c r="LGD1" s="120"/>
      <c r="LGE1" s="120"/>
      <c r="LGF1" s="120"/>
      <c r="LGG1" s="120"/>
      <c r="LGH1" s="120"/>
      <c r="LGI1" s="120"/>
      <c r="LGJ1" s="120"/>
      <c r="LGK1" s="120"/>
      <c r="LGL1" s="120"/>
      <c r="LGM1" s="120"/>
      <c r="LGN1" s="120"/>
      <c r="LGO1" s="120"/>
      <c r="LGP1" s="120"/>
      <c r="LGQ1" s="120"/>
      <c r="LGR1" s="120"/>
      <c r="LGS1" s="120"/>
      <c r="LGT1" s="120"/>
      <c r="LGU1" s="120"/>
      <c r="LGV1" s="120"/>
      <c r="LGW1" s="120"/>
      <c r="LGX1" s="120"/>
      <c r="LGY1" s="120"/>
      <c r="LGZ1" s="120"/>
      <c r="LHA1" s="120"/>
      <c r="LHB1" s="120"/>
      <c r="LHC1" s="120"/>
      <c r="LHD1" s="120"/>
      <c r="LHE1" s="120"/>
      <c r="LHF1" s="120"/>
      <c r="LHG1" s="120"/>
      <c r="LHH1" s="120"/>
      <c r="LHI1" s="120"/>
      <c r="LHJ1" s="120"/>
      <c r="LHK1" s="120"/>
      <c r="LHL1" s="120"/>
      <c r="LHM1" s="120"/>
      <c r="LHN1" s="120"/>
      <c r="LHO1" s="120"/>
      <c r="LHP1" s="120"/>
      <c r="LHQ1" s="120"/>
      <c r="LHR1" s="120"/>
      <c r="LHS1" s="120"/>
      <c r="LHT1" s="120"/>
      <c r="LHU1" s="120"/>
      <c r="LHV1" s="120"/>
      <c r="LHW1" s="120"/>
      <c r="LHX1" s="120"/>
      <c r="LHY1" s="120"/>
      <c r="LHZ1" s="120"/>
      <c r="LIA1" s="120"/>
      <c r="LIB1" s="120"/>
      <c r="LIC1" s="120"/>
      <c r="LID1" s="120"/>
      <c r="LIE1" s="120"/>
      <c r="LIF1" s="120"/>
      <c r="LIG1" s="120"/>
      <c r="LIH1" s="120"/>
      <c r="LII1" s="120"/>
      <c r="LIJ1" s="120"/>
      <c r="LIK1" s="120"/>
      <c r="LIL1" s="120"/>
      <c r="LIM1" s="120"/>
      <c r="LIN1" s="120"/>
      <c r="LIO1" s="120"/>
      <c r="LIP1" s="120"/>
      <c r="LIQ1" s="120"/>
      <c r="LIR1" s="120"/>
      <c r="LIS1" s="120"/>
      <c r="LIT1" s="120"/>
      <c r="LIU1" s="120"/>
      <c r="LIV1" s="120"/>
      <c r="LIW1" s="120"/>
      <c r="LIX1" s="120"/>
      <c r="LIY1" s="120"/>
      <c r="LIZ1" s="120"/>
      <c r="LJA1" s="120"/>
      <c r="LJB1" s="120"/>
      <c r="LJC1" s="120"/>
      <c r="LJD1" s="120"/>
      <c r="LJE1" s="120"/>
      <c r="LJF1" s="120"/>
      <c r="LJG1" s="120"/>
      <c r="LJH1" s="120"/>
      <c r="LJI1" s="120"/>
      <c r="LJJ1" s="120"/>
      <c r="LJK1" s="120"/>
      <c r="LJL1" s="120"/>
      <c r="LJM1" s="120"/>
      <c r="LJN1" s="120"/>
      <c r="LJO1" s="120"/>
      <c r="LJP1" s="120"/>
      <c r="LJQ1" s="120"/>
      <c r="LJR1" s="120"/>
      <c r="LJS1" s="120"/>
      <c r="LJT1" s="120"/>
      <c r="LJU1" s="120"/>
      <c r="LJV1" s="120"/>
      <c r="LJW1" s="120"/>
      <c r="LJX1" s="120"/>
      <c r="LJY1" s="120"/>
      <c r="LJZ1" s="120"/>
      <c r="LKA1" s="120"/>
      <c r="LKB1" s="120"/>
      <c r="LKC1" s="120"/>
      <c r="LKD1" s="120"/>
      <c r="LKE1" s="120"/>
      <c r="LKF1" s="120"/>
      <c r="LKG1" s="120"/>
      <c r="LKH1" s="120"/>
      <c r="LKI1" s="120"/>
      <c r="LKJ1" s="120"/>
      <c r="LKK1" s="120"/>
      <c r="LKL1" s="120"/>
      <c r="LKM1" s="120"/>
      <c r="LKN1" s="120"/>
      <c r="LKO1" s="120"/>
      <c r="LKP1" s="120"/>
      <c r="LKQ1" s="120"/>
      <c r="LKR1" s="120"/>
      <c r="LKS1" s="120"/>
      <c r="LKT1" s="120"/>
      <c r="LKU1" s="120"/>
      <c r="LKV1" s="120"/>
      <c r="LKW1" s="120"/>
      <c r="LKX1" s="120"/>
      <c r="LKY1" s="120"/>
      <c r="LKZ1" s="120"/>
      <c r="LLA1" s="120"/>
      <c r="LLB1" s="120"/>
      <c r="LLC1" s="120"/>
      <c r="LLD1" s="120"/>
      <c r="LLE1" s="120"/>
      <c r="LLF1" s="120"/>
      <c r="LLG1" s="120"/>
      <c r="LLH1" s="120"/>
      <c r="LLI1" s="120"/>
      <c r="LLJ1" s="120"/>
      <c r="LLK1" s="120"/>
      <c r="LLL1" s="120"/>
      <c r="LLM1" s="120"/>
      <c r="LLN1" s="120"/>
      <c r="LLO1" s="120"/>
      <c r="LLP1" s="120"/>
      <c r="LLQ1" s="120"/>
      <c r="LLR1" s="120"/>
      <c r="LLS1" s="120"/>
      <c r="LLT1" s="120"/>
      <c r="LLU1" s="120"/>
      <c r="LLV1" s="120"/>
      <c r="LLW1" s="120"/>
      <c r="LLX1" s="120"/>
      <c r="LLY1" s="120"/>
      <c r="LLZ1" s="120"/>
      <c r="LMA1" s="120"/>
      <c r="LMB1" s="120"/>
      <c r="LMC1" s="120"/>
      <c r="LMD1" s="120"/>
      <c r="LME1" s="120"/>
      <c r="LMF1" s="120"/>
      <c r="LMG1" s="120"/>
      <c r="LMH1" s="120"/>
      <c r="LMI1" s="120"/>
      <c r="LMJ1" s="120"/>
      <c r="LMK1" s="120"/>
      <c r="LML1" s="120"/>
      <c r="LMM1" s="120"/>
      <c r="LMN1" s="120"/>
      <c r="LMO1" s="120"/>
      <c r="LMP1" s="120"/>
      <c r="LMQ1" s="120"/>
      <c r="LMR1" s="120"/>
      <c r="LMS1" s="120"/>
      <c r="LMT1" s="120"/>
      <c r="LMU1" s="120"/>
      <c r="LMV1" s="120"/>
      <c r="LMW1" s="120"/>
      <c r="LMX1" s="120"/>
      <c r="LMY1" s="120"/>
      <c r="LMZ1" s="120"/>
      <c r="LNA1" s="120"/>
      <c r="LNB1" s="120"/>
      <c r="LNC1" s="120"/>
      <c r="LND1" s="120"/>
      <c r="LNE1" s="120"/>
      <c r="LNF1" s="120"/>
      <c r="LNG1" s="120"/>
      <c r="LNH1" s="120"/>
      <c r="LNI1" s="120"/>
      <c r="LNJ1" s="120"/>
      <c r="LNK1" s="120"/>
      <c r="LNL1" s="120"/>
      <c r="LNM1" s="120"/>
      <c r="LNN1" s="120"/>
      <c r="LNO1" s="120"/>
      <c r="LNP1" s="120"/>
      <c r="LNQ1" s="120"/>
      <c r="LNR1" s="120"/>
      <c r="LNS1" s="120"/>
      <c r="LNT1" s="120"/>
      <c r="LNU1" s="120"/>
      <c r="LNV1" s="120"/>
      <c r="LNW1" s="120"/>
      <c r="LNX1" s="120"/>
      <c r="LNY1" s="120"/>
      <c r="LNZ1" s="120"/>
      <c r="LOA1" s="120"/>
      <c r="LOB1" s="120"/>
      <c r="LOC1" s="120"/>
      <c r="LOD1" s="120"/>
      <c r="LOE1" s="120"/>
      <c r="LOF1" s="120"/>
      <c r="LOG1" s="120"/>
      <c r="LOH1" s="120"/>
      <c r="LOI1" s="120"/>
      <c r="LOJ1" s="120"/>
      <c r="LOK1" s="120"/>
      <c r="LOL1" s="120"/>
      <c r="LOM1" s="120"/>
      <c r="LON1" s="120"/>
      <c r="LOO1" s="120"/>
      <c r="LOP1" s="120"/>
      <c r="LOQ1" s="120"/>
      <c r="LOR1" s="120"/>
      <c r="LOS1" s="120"/>
      <c r="LOT1" s="120"/>
      <c r="LOU1" s="120"/>
      <c r="LOV1" s="120"/>
      <c r="LOW1" s="120"/>
      <c r="LOX1" s="120"/>
      <c r="LOY1" s="120"/>
      <c r="LOZ1" s="120"/>
      <c r="LPA1" s="120"/>
      <c r="LPB1" s="120"/>
      <c r="LPC1" s="120"/>
      <c r="LPD1" s="120"/>
      <c r="LPE1" s="120"/>
      <c r="LPF1" s="120"/>
      <c r="LPG1" s="120"/>
      <c r="LPH1" s="120"/>
      <c r="LPI1" s="120"/>
      <c r="LPJ1" s="120"/>
      <c r="LPK1" s="120"/>
      <c r="LPL1" s="120"/>
      <c r="LPM1" s="120"/>
      <c r="LPN1" s="120"/>
      <c r="LPO1" s="120"/>
      <c r="LPP1" s="120"/>
      <c r="LPQ1" s="120"/>
      <c r="LPR1" s="120"/>
      <c r="LPS1" s="120"/>
      <c r="LPT1" s="120"/>
      <c r="LPU1" s="120"/>
      <c r="LPV1" s="120"/>
      <c r="LPW1" s="120"/>
      <c r="LPX1" s="120"/>
      <c r="LPY1" s="120"/>
      <c r="LPZ1" s="120"/>
      <c r="LQA1" s="120"/>
      <c r="LQB1" s="120"/>
      <c r="LQC1" s="120"/>
      <c r="LQD1" s="120"/>
      <c r="LQE1" s="120"/>
      <c r="LQF1" s="120"/>
      <c r="LQG1" s="120"/>
      <c r="LQH1" s="120"/>
      <c r="LQI1" s="120"/>
      <c r="LQJ1" s="120"/>
      <c r="LQK1" s="120"/>
      <c r="LQL1" s="120"/>
      <c r="LQM1" s="120"/>
      <c r="LQN1" s="120"/>
      <c r="LQO1" s="120"/>
      <c r="LQP1" s="120"/>
      <c r="LQQ1" s="120"/>
      <c r="LQR1" s="120"/>
      <c r="LQS1" s="120"/>
      <c r="LQT1" s="120"/>
      <c r="LQU1" s="120"/>
      <c r="LQV1" s="120"/>
      <c r="LQW1" s="120"/>
      <c r="LQX1" s="120"/>
      <c r="LQY1" s="120"/>
      <c r="LQZ1" s="120"/>
      <c r="LRA1" s="120"/>
      <c r="LRB1" s="120"/>
      <c r="LRC1" s="120"/>
      <c r="LRD1" s="120"/>
      <c r="LRE1" s="120"/>
      <c r="LRF1" s="120"/>
      <c r="LRG1" s="120"/>
      <c r="LRH1" s="120"/>
      <c r="LRI1" s="120"/>
      <c r="LRJ1" s="120"/>
      <c r="LRK1" s="120"/>
      <c r="LRL1" s="120"/>
      <c r="LRM1" s="120"/>
      <c r="LRN1" s="120"/>
      <c r="LRO1" s="120"/>
      <c r="LRP1" s="120"/>
      <c r="LRQ1" s="120"/>
      <c r="LRR1" s="120"/>
      <c r="LRS1" s="120"/>
      <c r="LRT1" s="120"/>
      <c r="LRU1" s="120"/>
      <c r="LRV1" s="120"/>
      <c r="LRW1" s="120"/>
      <c r="LRX1" s="120"/>
      <c r="LRY1" s="120"/>
      <c r="LRZ1" s="120"/>
      <c r="LSA1" s="120"/>
      <c r="LSB1" s="120"/>
      <c r="LSC1" s="120"/>
      <c r="LSD1" s="120"/>
      <c r="LSE1" s="120"/>
      <c r="LSF1" s="120"/>
      <c r="LSG1" s="120"/>
      <c r="LSH1" s="120"/>
      <c r="LSI1" s="120"/>
      <c r="LSJ1" s="120"/>
      <c r="LSK1" s="120"/>
      <c r="LSL1" s="120"/>
      <c r="LSM1" s="120"/>
      <c r="LSN1" s="120"/>
      <c r="LSO1" s="120"/>
      <c r="LSP1" s="120"/>
      <c r="LSQ1" s="120"/>
      <c r="LSR1" s="120"/>
      <c r="LSS1" s="120"/>
      <c r="LST1" s="120"/>
      <c r="LSU1" s="120"/>
      <c r="LSV1" s="120"/>
      <c r="LSW1" s="120"/>
      <c r="LSX1" s="120"/>
      <c r="LSY1" s="120"/>
      <c r="LSZ1" s="120"/>
      <c r="LTA1" s="120"/>
      <c r="LTB1" s="120"/>
      <c r="LTC1" s="120"/>
      <c r="LTD1" s="120"/>
      <c r="LTE1" s="120"/>
      <c r="LTF1" s="120"/>
      <c r="LTG1" s="120"/>
      <c r="LTH1" s="120"/>
      <c r="LTI1" s="120"/>
      <c r="LTJ1" s="120"/>
      <c r="LTK1" s="120"/>
      <c r="LTL1" s="120"/>
      <c r="LTM1" s="120"/>
      <c r="LTN1" s="120"/>
      <c r="LTO1" s="120"/>
      <c r="LTP1" s="120"/>
      <c r="LTQ1" s="120"/>
      <c r="LTR1" s="120"/>
      <c r="LTS1" s="120"/>
      <c r="LTT1" s="120"/>
      <c r="LTU1" s="120"/>
      <c r="LTV1" s="120"/>
      <c r="LTW1" s="120"/>
      <c r="LTX1" s="120"/>
      <c r="LTY1" s="120"/>
      <c r="LTZ1" s="120"/>
      <c r="LUA1" s="120"/>
      <c r="LUB1" s="120"/>
      <c r="LUC1" s="120"/>
      <c r="LUD1" s="120"/>
      <c r="LUE1" s="120"/>
      <c r="LUF1" s="120"/>
      <c r="LUG1" s="120"/>
      <c r="LUH1" s="120"/>
      <c r="LUI1" s="120"/>
      <c r="LUJ1" s="120"/>
      <c r="LUK1" s="120"/>
      <c r="LUL1" s="120"/>
      <c r="LUM1" s="120"/>
      <c r="LUN1" s="120"/>
      <c r="LUO1" s="120"/>
      <c r="LUP1" s="120"/>
      <c r="LUQ1" s="120"/>
      <c r="LUR1" s="120"/>
      <c r="LUS1" s="120"/>
      <c r="LUT1" s="120"/>
      <c r="LUU1" s="120"/>
      <c r="LUV1" s="120"/>
      <c r="LUW1" s="120"/>
      <c r="LUX1" s="120"/>
      <c r="LUY1" s="120"/>
      <c r="LUZ1" s="120"/>
      <c r="LVA1" s="120"/>
      <c r="LVB1" s="120"/>
      <c r="LVC1" s="120"/>
      <c r="LVD1" s="120"/>
      <c r="LVE1" s="120"/>
      <c r="LVF1" s="120"/>
      <c r="LVG1" s="120"/>
      <c r="LVH1" s="120"/>
      <c r="LVI1" s="120"/>
      <c r="LVJ1" s="120"/>
      <c r="LVK1" s="120"/>
      <c r="LVL1" s="120"/>
      <c r="LVM1" s="120"/>
      <c r="LVN1" s="120"/>
      <c r="LVO1" s="120"/>
      <c r="LVP1" s="120"/>
      <c r="LVQ1" s="120"/>
      <c r="LVR1" s="120"/>
      <c r="LVS1" s="120"/>
      <c r="LVT1" s="120"/>
      <c r="LVU1" s="120"/>
      <c r="LVV1" s="120"/>
      <c r="LVW1" s="120"/>
      <c r="LVX1" s="120"/>
      <c r="LVY1" s="120"/>
      <c r="LVZ1" s="120"/>
      <c r="LWA1" s="120"/>
      <c r="LWB1" s="120"/>
      <c r="LWC1" s="120"/>
      <c r="LWD1" s="120"/>
      <c r="LWE1" s="120"/>
      <c r="LWF1" s="120"/>
      <c r="LWG1" s="120"/>
      <c r="LWH1" s="120"/>
      <c r="LWI1" s="120"/>
      <c r="LWJ1" s="120"/>
      <c r="LWK1" s="120"/>
      <c r="LWL1" s="120"/>
      <c r="LWM1" s="120"/>
      <c r="LWN1" s="120"/>
      <c r="LWO1" s="120"/>
      <c r="LWP1" s="120"/>
      <c r="LWQ1" s="120"/>
      <c r="LWR1" s="120"/>
      <c r="LWS1" s="120"/>
      <c r="LWT1" s="120"/>
      <c r="LWU1" s="120"/>
      <c r="LWV1" s="120"/>
      <c r="LWW1" s="120"/>
      <c r="LWX1" s="120"/>
      <c r="LWY1" s="120"/>
      <c r="LWZ1" s="120"/>
      <c r="LXA1" s="120"/>
      <c r="LXB1" s="120"/>
      <c r="LXC1" s="120"/>
      <c r="LXD1" s="120"/>
      <c r="LXE1" s="120"/>
      <c r="LXF1" s="120"/>
      <c r="LXG1" s="120"/>
      <c r="LXH1" s="120"/>
      <c r="LXI1" s="120"/>
      <c r="LXJ1" s="120"/>
      <c r="LXK1" s="120"/>
      <c r="LXL1" s="120"/>
      <c r="LXM1" s="120"/>
      <c r="LXN1" s="120"/>
      <c r="LXO1" s="120"/>
      <c r="LXP1" s="120"/>
      <c r="LXQ1" s="120"/>
      <c r="LXR1" s="120"/>
      <c r="LXS1" s="120"/>
      <c r="LXT1" s="120"/>
      <c r="LXU1" s="120"/>
      <c r="LXV1" s="120"/>
      <c r="LXW1" s="120"/>
      <c r="LXX1" s="120"/>
      <c r="LXY1" s="120"/>
      <c r="LXZ1" s="120"/>
      <c r="LYA1" s="120"/>
      <c r="LYB1" s="120"/>
      <c r="LYC1" s="120"/>
      <c r="LYD1" s="120"/>
      <c r="LYE1" s="120"/>
      <c r="LYF1" s="120"/>
      <c r="LYG1" s="120"/>
      <c r="LYH1" s="120"/>
      <c r="LYI1" s="120"/>
      <c r="LYJ1" s="120"/>
      <c r="LYK1" s="120"/>
      <c r="LYL1" s="120"/>
      <c r="LYM1" s="120"/>
      <c r="LYN1" s="120"/>
      <c r="LYO1" s="120"/>
      <c r="LYP1" s="120"/>
      <c r="LYQ1" s="120"/>
      <c r="LYR1" s="120"/>
      <c r="LYS1" s="120"/>
      <c r="LYT1" s="120"/>
      <c r="LYU1" s="120"/>
      <c r="LYV1" s="120"/>
      <c r="LYW1" s="120"/>
      <c r="LYX1" s="120"/>
      <c r="LYY1" s="120"/>
      <c r="LYZ1" s="120"/>
      <c r="LZA1" s="120"/>
      <c r="LZB1" s="120"/>
      <c r="LZC1" s="120"/>
      <c r="LZD1" s="120"/>
      <c r="LZE1" s="120"/>
      <c r="LZF1" s="120"/>
      <c r="LZG1" s="120"/>
      <c r="LZH1" s="120"/>
      <c r="LZI1" s="120"/>
      <c r="LZJ1" s="120"/>
      <c r="LZK1" s="120"/>
      <c r="LZL1" s="120"/>
      <c r="LZM1" s="120"/>
      <c r="LZN1" s="120"/>
      <c r="LZO1" s="120"/>
      <c r="LZP1" s="120"/>
      <c r="LZQ1" s="120"/>
      <c r="LZR1" s="120"/>
      <c r="LZS1" s="120"/>
      <c r="LZT1" s="120"/>
      <c r="LZU1" s="120"/>
      <c r="LZV1" s="120"/>
      <c r="LZW1" s="120"/>
      <c r="LZX1" s="120"/>
      <c r="LZY1" s="120"/>
      <c r="LZZ1" s="120"/>
      <c r="MAA1" s="120"/>
      <c r="MAB1" s="120"/>
      <c r="MAC1" s="120"/>
      <c r="MAD1" s="120"/>
      <c r="MAE1" s="120"/>
      <c r="MAF1" s="120"/>
      <c r="MAG1" s="120"/>
      <c r="MAH1" s="120"/>
      <c r="MAI1" s="120"/>
      <c r="MAJ1" s="120"/>
      <c r="MAK1" s="120"/>
      <c r="MAL1" s="120"/>
      <c r="MAM1" s="120"/>
      <c r="MAN1" s="120"/>
      <c r="MAO1" s="120"/>
      <c r="MAP1" s="120"/>
      <c r="MAQ1" s="120"/>
      <c r="MAR1" s="120"/>
      <c r="MAS1" s="120"/>
      <c r="MAT1" s="120"/>
      <c r="MAU1" s="120"/>
      <c r="MAV1" s="120"/>
      <c r="MAW1" s="120"/>
      <c r="MAX1" s="120"/>
      <c r="MAY1" s="120"/>
      <c r="MAZ1" s="120"/>
      <c r="MBA1" s="120"/>
      <c r="MBB1" s="120"/>
      <c r="MBC1" s="120"/>
      <c r="MBD1" s="120"/>
      <c r="MBE1" s="120"/>
      <c r="MBF1" s="120"/>
      <c r="MBG1" s="120"/>
      <c r="MBH1" s="120"/>
      <c r="MBI1" s="120"/>
      <c r="MBJ1" s="120"/>
      <c r="MBK1" s="120"/>
      <c r="MBL1" s="120"/>
      <c r="MBM1" s="120"/>
      <c r="MBN1" s="120"/>
      <c r="MBO1" s="120"/>
      <c r="MBP1" s="120"/>
      <c r="MBQ1" s="120"/>
      <c r="MBR1" s="120"/>
      <c r="MBS1" s="120"/>
      <c r="MBT1" s="120"/>
      <c r="MBU1" s="120"/>
      <c r="MBV1" s="120"/>
      <c r="MBW1" s="120"/>
      <c r="MBX1" s="120"/>
      <c r="MBY1" s="120"/>
      <c r="MBZ1" s="120"/>
      <c r="MCA1" s="120"/>
      <c r="MCB1" s="120"/>
      <c r="MCC1" s="120"/>
      <c r="MCD1" s="120"/>
      <c r="MCE1" s="120"/>
      <c r="MCF1" s="120"/>
      <c r="MCG1" s="120"/>
      <c r="MCH1" s="120"/>
      <c r="MCI1" s="120"/>
      <c r="MCJ1" s="120"/>
      <c r="MCK1" s="120"/>
      <c r="MCL1" s="120"/>
      <c r="MCM1" s="120"/>
      <c r="MCN1" s="120"/>
      <c r="MCO1" s="120"/>
      <c r="MCP1" s="120"/>
      <c r="MCQ1" s="120"/>
      <c r="MCR1" s="120"/>
      <c r="MCS1" s="120"/>
      <c r="MCT1" s="120"/>
      <c r="MCU1" s="120"/>
      <c r="MCV1" s="120"/>
      <c r="MCW1" s="120"/>
      <c r="MCX1" s="120"/>
      <c r="MCY1" s="120"/>
      <c r="MCZ1" s="120"/>
      <c r="MDA1" s="120"/>
      <c r="MDB1" s="120"/>
      <c r="MDC1" s="120"/>
      <c r="MDD1" s="120"/>
      <c r="MDE1" s="120"/>
      <c r="MDF1" s="120"/>
      <c r="MDG1" s="120"/>
      <c r="MDH1" s="120"/>
      <c r="MDI1" s="120"/>
      <c r="MDJ1" s="120"/>
      <c r="MDK1" s="120"/>
      <c r="MDL1" s="120"/>
      <c r="MDM1" s="120"/>
      <c r="MDN1" s="120"/>
      <c r="MDO1" s="120"/>
      <c r="MDP1" s="120"/>
      <c r="MDQ1" s="120"/>
      <c r="MDR1" s="120"/>
      <c r="MDS1" s="120"/>
      <c r="MDT1" s="120"/>
      <c r="MDU1" s="120"/>
      <c r="MDV1" s="120"/>
      <c r="MDW1" s="120"/>
      <c r="MDX1" s="120"/>
      <c r="MDY1" s="120"/>
      <c r="MDZ1" s="120"/>
      <c r="MEA1" s="120"/>
      <c r="MEB1" s="120"/>
      <c r="MEC1" s="120"/>
      <c r="MED1" s="120"/>
      <c r="MEE1" s="120"/>
      <c r="MEF1" s="120"/>
      <c r="MEG1" s="120"/>
      <c r="MEH1" s="120"/>
      <c r="MEI1" s="120"/>
      <c r="MEJ1" s="120"/>
      <c r="MEK1" s="120"/>
      <c r="MEL1" s="120"/>
      <c r="MEM1" s="120"/>
      <c r="MEN1" s="120"/>
      <c r="MEO1" s="120"/>
      <c r="MEP1" s="120"/>
      <c r="MEQ1" s="120"/>
      <c r="MER1" s="120"/>
      <c r="MES1" s="120"/>
      <c r="MET1" s="120"/>
      <c r="MEU1" s="120"/>
      <c r="MEV1" s="120"/>
      <c r="MEW1" s="120"/>
      <c r="MEX1" s="120"/>
      <c r="MEY1" s="120"/>
      <c r="MEZ1" s="120"/>
      <c r="MFA1" s="120"/>
      <c r="MFB1" s="120"/>
      <c r="MFC1" s="120"/>
      <c r="MFD1" s="120"/>
      <c r="MFE1" s="120"/>
      <c r="MFF1" s="120"/>
      <c r="MFG1" s="120"/>
      <c r="MFH1" s="120"/>
      <c r="MFI1" s="120"/>
      <c r="MFJ1" s="120"/>
      <c r="MFK1" s="120"/>
      <c r="MFL1" s="120"/>
      <c r="MFM1" s="120"/>
      <c r="MFN1" s="120"/>
      <c r="MFO1" s="120"/>
      <c r="MFP1" s="120"/>
      <c r="MFQ1" s="120"/>
      <c r="MFR1" s="120"/>
      <c r="MFS1" s="120"/>
      <c r="MFT1" s="120"/>
      <c r="MFU1" s="120"/>
      <c r="MFV1" s="120"/>
      <c r="MFW1" s="120"/>
      <c r="MFX1" s="120"/>
      <c r="MFY1" s="120"/>
      <c r="MFZ1" s="120"/>
      <c r="MGA1" s="120"/>
      <c r="MGB1" s="120"/>
      <c r="MGC1" s="120"/>
      <c r="MGD1" s="120"/>
      <c r="MGE1" s="120"/>
      <c r="MGF1" s="120"/>
      <c r="MGG1" s="120"/>
      <c r="MGH1" s="120"/>
      <c r="MGI1" s="120"/>
      <c r="MGJ1" s="120"/>
      <c r="MGK1" s="120"/>
      <c r="MGL1" s="120"/>
      <c r="MGM1" s="120"/>
      <c r="MGN1" s="120"/>
      <c r="MGO1" s="120"/>
      <c r="MGP1" s="120"/>
      <c r="MGQ1" s="120"/>
      <c r="MGR1" s="120"/>
      <c r="MGS1" s="120"/>
      <c r="MGT1" s="120"/>
      <c r="MGU1" s="120"/>
      <c r="MGV1" s="120"/>
      <c r="MGW1" s="120"/>
      <c r="MGX1" s="120"/>
      <c r="MGY1" s="120"/>
      <c r="MGZ1" s="120"/>
      <c r="MHA1" s="120"/>
      <c r="MHB1" s="120"/>
      <c r="MHC1" s="120"/>
      <c r="MHD1" s="120"/>
      <c r="MHE1" s="120"/>
      <c r="MHF1" s="120"/>
      <c r="MHG1" s="120"/>
      <c r="MHH1" s="120"/>
      <c r="MHI1" s="120"/>
      <c r="MHJ1" s="120"/>
      <c r="MHK1" s="120"/>
      <c r="MHL1" s="120"/>
      <c r="MHM1" s="120"/>
      <c r="MHN1" s="120"/>
      <c r="MHO1" s="120"/>
      <c r="MHP1" s="120"/>
      <c r="MHQ1" s="120"/>
      <c r="MHR1" s="120"/>
      <c r="MHS1" s="120"/>
      <c r="MHT1" s="120"/>
      <c r="MHU1" s="120"/>
      <c r="MHV1" s="120"/>
      <c r="MHW1" s="120"/>
      <c r="MHX1" s="120"/>
      <c r="MHY1" s="120"/>
      <c r="MHZ1" s="120"/>
      <c r="MIA1" s="120"/>
      <c r="MIB1" s="120"/>
      <c r="MIC1" s="120"/>
      <c r="MID1" s="120"/>
      <c r="MIE1" s="120"/>
      <c r="MIF1" s="120"/>
      <c r="MIG1" s="120"/>
      <c r="MIH1" s="120"/>
      <c r="MII1" s="120"/>
      <c r="MIJ1" s="120"/>
      <c r="MIK1" s="120"/>
      <c r="MIL1" s="120"/>
      <c r="MIM1" s="120"/>
      <c r="MIN1" s="120"/>
      <c r="MIO1" s="120"/>
      <c r="MIP1" s="120"/>
      <c r="MIQ1" s="120"/>
      <c r="MIR1" s="120"/>
      <c r="MIS1" s="120"/>
      <c r="MIT1" s="120"/>
      <c r="MIU1" s="120"/>
      <c r="MIV1" s="120"/>
      <c r="MIW1" s="120"/>
      <c r="MIX1" s="120"/>
      <c r="MIY1" s="120"/>
      <c r="MIZ1" s="120"/>
      <c r="MJA1" s="120"/>
      <c r="MJB1" s="120"/>
      <c r="MJC1" s="120"/>
      <c r="MJD1" s="120"/>
      <c r="MJE1" s="120"/>
      <c r="MJF1" s="120"/>
      <c r="MJG1" s="120"/>
      <c r="MJH1" s="120"/>
      <c r="MJI1" s="120"/>
      <c r="MJJ1" s="120"/>
      <c r="MJK1" s="120"/>
      <c r="MJL1" s="120"/>
      <c r="MJM1" s="120"/>
      <c r="MJN1" s="120"/>
      <c r="MJO1" s="120"/>
      <c r="MJP1" s="120"/>
      <c r="MJQ1" s="120"/>
      <c r="MJR1" s="120"/>
      <c r="MJS1" s="120"/>
      <c r="MJT1" s="120"/>
      <c r="MJU1" s="120"/>
      <c r="MJV1" s="120"/>
      <c r="MJW1" s="120"/>
      <c r="MJX1" s="120"/>
      <c r="MJY1" s="120"/>
      <c r="MJZ1" s="120"/>
      <c r="MKA1" s="120"/>
      <c r="MKB1" s="120"/>
      <c r="MKC1" s="120"/>
      <c r="MKD1" s="120"/>
      <c r="MKE1" s="120"/>
      <c r="MKF1" s="120"/>
      <c r="MKG1" s="120"/>
      <c r="MKH1" s="120"/>
      <c r="MKI1" s="120"/>
      <c r="MKJ1" s="120"/>
      <c r="MKK1" s="120"/>
      <c r="MKL1" s="120"/>
      <c r="MKM1" s="120"/>
      <c r="MKN1" s="120"/>
      <c r="MKO1" s="120"/>
      <c r="MKP1" s="120"/>
      <c r="MKQ1" s="120"/>
      <c r="MKR1" s="120"/>
      <c r="MKS1" s="120"/>
      <c r="MKT1" s="120"/>
      <c r="MKU1" s="120"/>
      <c r="MKV1" s="120"/>
      <c r="MKW1" s="120"/>
      <c r="MKX1" s="120"/>
      <c r="MKY1" s="120"/>
      <c r="MKZ1" s="120"/>
      <c r="MLA1" s="120"/>
      <c r="MLB1" s="120"/>
      <c r="MLC1" s="120"/>
      <c r="MLD1" s="120"/>
      <c r="MLE1" s="120"/>
      <c r="MLF1" s="120"/>
      <c r="MLG1" s="120"/>
      <c r="MLH1" s="120"/>
      <c r="MLI1" s="120"/>
      <c r="MLJ1" s="120"/>
      <c r="MLK1" s="120"/>
      <c r="MLL1" s="120"/>
      <c r="MLM1" s="120"/>
      <c r="MLN1" s="120"/>
      <c r="MLO1" s="120"/>
      <c r="MLP1" s="120"/>
      <c r="MLQ1" s="120"/>
      <c r="MLR1" s="120"/>
      <c r="MLS1" s="120"/>
      <c r="MLT1" s="120"/>
      <c r="MLU1" s="120"/>
      <c r="MLV1" s="120"/>
      <c r="MLW1" s="120"/>
      <c r="MLX1" s="120"/>
      <c r="MLY1" s="120"/>
      <c r="MLZ1" s="120"/>
      <c r="MMA1" s="120"/>
      <c r="MMB1" s="120"/>
      <c r="MMC1" s="120"/>
      <c r="MMD1" s="120"/>
      <c r="MME1" s="120"/>
      <c r="MMF1" s="120"/>
      <c r="MMG1" s="120"/>
      <c r="MMH1" s="120"/>
      <c r="MMI1" s="120"/>
      <c r="MMJ1" s="120"/>
      <c r="MMK1" s="120"/>
      <c r="MML1" s="120"/>
      <c r="MMM1" s="120"/>
      <c r="MMN1" s="120"/>
      <c r="MMO1" s="120"/>
      <c r="MMP1" s="120"/>
      <c r="MMQ1" s="120"/>
      <c r="MMR1" s="120"/>
      <c r="MMS1" s="120"/>
      <c r="MMT1" s="120"/>
      <c r="MMU1" s="120"/>
      <c r="MMV1" s="120"/>
      <c r="MMW1" s="120"/>
      <c r="MMX1" s="120"/>
      <c r="MMY1" s="120"/>
      <c r="MMZ1" s="120"/>
      <c r="MNA1" s="120"/>
      <c r="MNB1" s="120"/>
      <c r="MNC1" s="120"/>
      <c r="MND1" s="120"/>
      <c r="MNE1" s="120"/>
      <c r="MNF1" s="120"/>
      <c r="MNG1" s="120"/>
      <c r="MNH1" s="120"/>
      <c r="MNI1" s="120"/>
      <c r="MNJ1" s="120"/>
      <c r="MNK1" s="120"/>
      <c r="MNL1" s="120"/>
      <c r="MNM1" s="120"/>
      <c r="MNN1" s="120"/>
      <c r="MNO1" s="120"/>
      <c r="MNP1" s="120"/>
      <c r="MNQ1" s="120"/>
      <c r="MNR1" s="120"/>
      <c r="MNS1" s="120"/>
      <c r="MNT1" s="120"/>
      <c r="MNU1" s="120"/>
      <c r="MNV1" s="120"/>
      <c r="MNW1" s="120"/>
      <c r="MNX1" s="120"/>
      <c r="MNY1" s="120"/>
      <c r="MNZ1" s="120"/>
      <c r="MOA1" s="120"/>
      <c r="MOB1" s="120"/>
      <c r="MOC1" s="120"/>
      <c r="MOD1" s="120"/>
      <c r="MOE1" s="120"/>
      <c r="MOF1" s="120"/>
      <c r="MOG1" s="120"/>
      <c r="MOH1" s="120"/>
      <c r="MOI1" s="120"/>
      <c r="MOJ1" s="120"/>
      <c r="MOK1" s="120"/>
      <c r="MOL1" s="120"/>
      <c r="MOM1" s="120"/>
      <c r="MON1" s="120"/>
      <c r="MOO1" s="120"/>
      <c r="MOP1" s="120"/>
      <c r="MOQ1" s="120"/>
      <c r="MOR1" s="120"/>
      <c r="MOS1" s="120"/>
      <c r="MOT1" s="120"/>
      <c r="MOU1" s="120"/>
      <c r="MOV1" s="120"/>
      <c r="MOW1" s="120"/>
      <c r="MOX1" s="120"/>
      <c r="MOY1" s="120"/>
      <c r="MOZ1" s="120"/>
      <c r="MPA1" s="120"/>
      <c r="MPB1" s="120"/>
      <c r="MPC1" s="120"/>
      <c r="MPD1" s="120"/>
      <c r="MPE1" s="120"/>
      <c r="MPF1" s="120"/>
      <c r="MPG1" s="120"/>
      <c r="MPH1" s="120"/>
      <c r="MPI1" s="120"/>
      <c r="MPJ1" s="120"/>
      <c r="MPK1" s="120"/>
      <c r="MPL1" s="120"/>
      <c r="MPM1" s="120"/>
      <c r="MPN1" s="120"/>
      <c r="MPO1" s="120"/>
      <c r="MPP1" s="120"/>
      <c r="MPQ1" s="120"/>
      <c r="MPR1" s="120"/>
      <c r="MPS1" s="120"/>
      <c r="MPT1" s="120"/>
      <c r="MPU1" s="120"/>
      <c r="MPV1" s="120"/>
      <c r="MPW1" s="120"/>
      <c r="MPX1" s="120"/>
      <c r="MPY1" s="120"/>
      <c r="MPZ1" s="120"/>
      <c r="MQA1" s="120"/>
      <c r="MQB1" s="120"/>
      <c r="MQC1" s="120"/>
      <c r="MQD1" s="120"/>
      <c r="MQE1" s="120"/>
      <c r="MQF1" s="120"/>
      <c r="MQG1" s="120"/>
      <c r="MQH1" s="120"/>
      <c r="MQI1" s="120"/>
      <c r="MQJ1" s="120"/>
      <c r="MQK1" s="120"/>
      <c r="MQL1" s="120"/>
      <c r="MQM1" s="120"/>
      <c r="MQN1" s="120"/>
      <c r="MQO1" s="120"/>
      <c r="MQP1" s="120"/>
      <c r="MQQ1" s="120"/>
      <c r="MQR1" s="120"/>
      <c r="MQS1" s="120"/>
      <c r="MQT1" s="120"/>
      <c r="MQU1" s="120"/>
      <c r="MQV1" s="120"/>
      <c r="MQW1" s="120"/>
      <c r="MQX1" s="120"/>
      <c r="MQY1" s="120"/>
      <c r="MQZ1" s="120"/>
      <c r="MRA1" s="120"/>
      <c r="MRB1" s="120"/>
      <c r="MRC1" s="120"/>
      <c r="MRD1" s="120"/>
      <c r="MRE1" s="120"/>
      <c r="MRF1" s="120"/>
      <c r="MRG1" s="120"/>
      <c r="MRH1" s="120"/>
      <c r="MRI1" s="120"/>
      <c r="MRJ1" s="120"/>
      <c r="MRK1" s="120"/>
      <c r="MRL1" s="120"/>
      <c r="MRM1" s="120"/>
      <c r="MRN1" s="120"/>
      <c r="MRO1" s="120"/>
      <c r="MRP1" s="120"/>
      <c r="MRQ1" s="120"/>
      <c r="MRR1" s="120"/>
      <c r="MRS1" s="120"/>
      <c r="MRT1" s="120"/>
      <c r="MRU1" s="120"/>
      <c r="MRV1" s="120"/>
      <c r="MRW1" s="120"/>
      <c r="MRX1" s="120"/>
      <c r="MRY1" s="120"/>
      <c r="MRZ1" s="120"/>
      <c r="MSA1" s="120"/>
      <c r="MSB1" s="120"/>
      <c r="MSC1" s="120"/>
      <c r="MSD1" s="120"/>
      <c r="MSE1" s="120"/>
      <c r="MSF1" s="120"/>
      <c r="MSG1" s="120"/>
      <c r="MSH1" s="120"/>
      <c r="MSI1" s="120"/>
      <c r="MSJ1" s="120"/>
      <c r="MSK1" s="120"/>
      <c r="MSL1" s="120"/>
      <c r="MSM1" s="120"/>
      <c r="MSN1" s="120"/>
      <c r="MSO1" s="120"/>
      <c r="MSP1" s="120"/>
      <c r="MSQ1" s="120"/>
      <c r="MSR1" s="120"/>
      <c r="MSS1" s="120"/>
      <c r="MST1" s="120"/>
      <c r="MSU1" s="120"/>
      <c r="MSV1" s="120"/>
      <c r="MSW1" s="120"/>
      <c r="MSX1" s="120"/>
      <c r="MSY1" s="120"/>
      <c r="MSZ1" s="120"/>
      <c r="MTA1" s="120"/>
      <c r="MTB1" s="120"/>
      <c r="MTC1" s="120"/>
      <c r="MTD1" s="120"/>
      <c r="MTE1" s="120"/>
      <c r="MTF1" s="120"/>
      <c r="MTG1" s="120"/>
      <c r="MTH1" s="120"/>
      <c r="MTI1" s="120"/>
      <c r="MTJ1" s="120"/>
      <c r="MTK1" s="120"/>
      <c r="MTL1" s="120"/>
      <c r="MTM1" s="120"/>
      <c r="MTN1" s="120"/>
      <c r="MTO1" s="120"/>
      <c r="MTP1" s="120"/>
      <c r="MTQ1" s="120"/>
      <c r="MTR1" s="120"/>
      <c r="MTS1" s="120"/>
      <c r="MTT1" s="120"/>
      <c r="MTU1" s="120"/>
      <c r="MTV1" s="120"/>
      <c r="MTW1" s="120"/>
      <c r="MTX1" s="120"/>
      <c r="MTY1" s="120"/>
      <c r="MTZ1" s="120"/>
      <c r="MUA1" s="120"/>
      <c r="MUB1" s="120"/>
      <c r="MUC1" s="120"/>
      <c r="MUD1" s="120"/>
      <c r="MUE1" s="120"/>
      <c r="MUF1" s="120"/>
      <c r="MUG1" s="120"/>
      <c r="MUH1" s="120"/>
      <c r="MUI1" s="120"/>
      <c r="MUJ1" s="120"/>
      <c r="MUK1" s="120"/>
      <c r="MUL1" s="120"/>
      <c r="MUM1" s="120"/>
      <c r="MUN1" s="120"/>
      <c r="MUO1" s="120"/>
      <c r="MUP1" s="120"/>
      <c r="MUQ1" s="120"/>
      <c r="MUR1" s="120"/>
      <c r="MUS1" s="120"/>
      <c r="MUT1" s="120"/>
      <c r="MUU1" s="120"/>
      <c r="MUV1" s="120"/>
      <c r="MUW1" s="120"/>
      <c r="MUX1" s="120"/>
      <c r="MUY1" s="120"/>
      <c r="MUZ1" s="120"/>
      <c r="MVA1" s="120"/>
      <c r="MVB1" s="120"/>
      <c r="MVC1" s="120"/>
      <c r="MVD1" s="120"/>
      <c r="MVE1" s="120"/>
      <c r="MVF1" s="120"/>
      <c r="MVG1" s="120"/>
      <c r="MVH1" s="120"/>
      <c r="MVI1" s="120"/>
      <c r="MVJ1" s="120"/>
      <c r="MVK1" s="120"/>
      <c r="MVL1" s="120"/>
      <c r="MVM1" s="120"/>
      <c r="MVN1" s="120"/>
      <c r="MVO1" s="120"/>
      <c r="MVP1" s="120"/>
      <c r="MVQ1" s="120"/>
      <c r="MVR1" s="120"/>
      <c r="MVS1" s="120"/>
      <c r="MVT1" s="120"/>
      <c r="MVU1" s="120"/>
      <c r="MVV1" s="120"/>
      <c r="MVW1" s="120"/>
      <c r="MVX1" s="120"/>
      <c r="MVY1" s="120"/>
      <c r="MVZ1" s="120"/>
      <c r="MWA1" s="120"/>
      <c r="MWB1" s="120"/>
      <c r="MWC1" s="120"/>
      <c r="MWD1" s="120"/>
      <c r="MWE1" s="120"/>
      <c r="MWF1" s="120"/>
      <c r="MWG1" s="120"/>
      <c r="MWH1" s="120"/>
      <c r="MWI1" s="120"/>
      <c r="MWJ1" s="120"/>
      <c r="MWK1" s="120"/>
      <c r="MWL1" s="120"/>
      <c r="MWM1" s="120"/>
      <c r="MWN1" s="120"/>
      <c r="MWO1" s="120"/>
      <c r="MWP1" s="120"/>
      <c r="MWQ1" s="120"/>
      <c r="MWR1" s="120"/>
      <c r="MWS1" s="120"/>
      <c r="MWT1" s="120"/>
      <c r="MWU1" s="120"/>
      <c r="MWV1" s="120"/>
      <c r="MWW1" s="120"/>
      <c r="MWX1" s="120"/>
      <c r="MWY1" s="120"/>
      <c r="MWZ1" s="120"/>
      <c r="MXA1" s="120"/>
      <c r="MXB1" s="120"/>
      <c r="MXC1" s="120"/>
      <c r="MXD1" s="120"/>
      <c r="MXE1" s="120"/>
      <c r="MXF1" s="120"/>
      <c r="MXG1" s="120"/>
      <c r="MXH1" s="120"/>
      <c r="MXI1" s="120"/>
      <c r="MXJ1" s="120"/>
      <c r="MXK1" s="120"/>
      <c r="MXL1" s="120"/>
      <c r="MXM1" s="120"/>
      <c r="MXN1" s="120"/>
      <c r="MXO1" s="120"/>
      <c r="MXP1" s="120"/>
      <c r="MXQ1" s="120"/>
      <c r="MXR1" s="120"/>
      <c r="MXS1" s="120"/>
      <c r="MXT1" s="120"/>
      <c r="MXU1" s="120"/>
      <c r="MXV1" s="120"/>
      <c r="MXW1" s="120"/>
      <c r="MXX1" s="120"/>
      <c r="MXY1" s="120"/>
      <c r="MXZ1" s="120"/>
      <c r="MYA1" s="120"/>
      <c r="MYB1" s="120"/>
      <c r="MYC1" s="120"/>
      <c r="MYD1" s="120"/>
      <c r="MYE1" s="120"/>
      <c r="MYF1" s="120"/>
      <c r="MYG1" s="120"/>
      <c r="MYH1" s="120"/>
      <c r="MYI1" s="120"/>
      <c r="MYJ1" s="120"/>
      <c r="MYK1" s="120"/>
      <c r="MYL1" s="120"/>
      <c r="MYM1" s="120"/>
      <c r="MYN1" s="120"/>
      <c r="MYO1" s="120"/>
      <c r="MYP1" s="120"/>
      <c r="MYQ1" s="120"/>
      <c r="MYR1" s="120"/>
      <c r="MYS1" s="120"/>
      <c r="MYT1" s="120"/>
      <c r="MYU1" s="120"/>
      <c r="MYV1" s="120"/>
      <c r="MYW1" s="120"/>
      <c r="MYX1" s="120"/>
      <c r="MYY1" s="120"/>
      <c r="MYZ1" s="120"/>
      <c r="MZA1" s="120"/>
      <c r="MZB1" s="120"/>
      <c r="MZC1" s="120"/>
      <c r="MZD1" s="120"/>
      <c r="MZE1" s="120"/>
      <c r="MZF1" s="120"/>
      <c r="MZG1" s="120"/>
      <c r="MZH1" s="120"/>
      <c r="MZI1" s="120"/>
      <c r="MZJ1" s="120"/>
      <c r="MZK1" s="120"/>
      <c r="MZL1" s="120"/>
      <c r="MZM1" s="120"/>
      <c r="MZN1" s="120"/>
      <c r="MZO1" s="120"/>
      <c r="MZP1" s="120"/>
      <c r="MZQ1" s="120"/>
      <c r="MZR1" s="120"/>
      <c r="MZS1" s="120"/>
      <c r="MZT1" s="120"/>
      <c r="MZU1" s="120"/>
      <c r="MZV1" s="120"/>
      <c r="MZW1" s="120"/>
      <c r="MZX1" s="120"/>
      <c r="MZY1" s="120"/>
      <c r="MZZ1" s="120"/>
      <c r="NAA1" s="120"/>
      <c r="NAB1" s="120"/>
      <c r="NAC1" s="120"/>
      <c r="NAD1" s="120"/>
      <c r="NAE1" s="120"/>
      <c r="NAF1" s="120"/>
      <c r="NAG1" s="120"/>
      <c r="NAH1" s="120"/>
      <c r="NAI1" s="120"/>
      <c r="NAJ1" s="120"/>
      <c r="NAK1" s="120"/>
      <c r="NAL1" s="120"/>
      <c r="NAM1" s="120"/>
      <c r="NAN1" s="120"/>
      <c r="NAO1" s="120"/>
      <c r="NAP1" s="120"/>
      <c r="NAQ1" s="120"/>
      <c r="NAR1" s="120"/>
      <c r="NAS1" s="120"/>
      <c r="NAT1" s="120"/>
      <c r="NAU1" s="120"/>
      <c r="NAV1" s="120"/>
      <c r="NAW1" s="120"/>
      <c r="NAX1" s="120"/>
      <c r="NAY1" s="120"/>
      <c r="NAZ1" s="120"/>
      <c r="NBA1" s="120"/>
      <c r="NBB1" s="120"/>
      <c r="NBC1" s="120"/>
      <c r="NBD1" s="120"/>
      <c r="NBE1" s="120"/>
      <c r="NBF1" s="120"/>
      <c r="NBG1" s="120"/>
      <c r="NBH1" s="120"/>
      <c r="NBI1" s="120"/>
      <c r="NBJ1" s="120"/>
      <c r="NBK1" s="120"/>
      <c r="NBL1" s="120"/>
      <c r="NBM1" s="120"/>
      <c r="NBN1" s="120"/>
      <c r="NBO1" s="120"/>
      <c r="NBP1" s="120"/>
      <c r="NBQ1" s="120"/>
      <c r="NBR1" s="120"/>
      <c r="NBS1" s="120"/>
      <c r="NBT1" s="120"/>
      <c r="NBU1" s="120"/>
      <c r="NBV1" s="120"/>
      <c r="NBW1" s="120"/>
      <c r="NBX1" s="120"/>
      <c r="NBY1" s="120"/>
      <c r="NBZ1" s="120"/>
      <c r="NCA1" s="120"/>
      <c r="NCB1" s="120"/>
      <c r="NCC1" s="120"/>
      <c r="NCD1" s="120"/>
      <c r="NCE1" s="120"/>
      <c r="NCF1" s="120"/>
      <c r="NCG1" s="120"/>
      <c r="NCH1" s="120"/>
      <c r="NCI1" s="120"/>
      <c r="NCJ1" s="120"/>
      <c r="NCK1" s="120"/>
      <c r="NCL1" s="120"/>
      <c r="NCM1" s="120"/>
      <c r="NCN1" s="120"/>
      <c r="NCO1" s="120"/>
      <c r="NCP1" s="120"/>
      <c r="NCQ1" s="120"/>
      <c r="NCR1" s="120"/>
      <c r="NCS1" s="120"/>
      <c r="NCT1" s="120"/>
      <c r="NCU1" s="120"/>
      <c r="NCV1" s="120"/>
      <c r="NCW1" s="120"/>
      <c r="NCX1" s="120"/>
      <c r="NCY1" s="120"/>
      <c r="NCZ1" s="120"/>
      <c r="NDA1" s="120"/>
      <c r="NDB1" s="120"/>
      <c r="NDC1" s="120"/>
      <c r="NDD1" s="120"/>
      <c r="NDE1" s="120"/>
      <c r="NDF1" s="120"/>
      <c r="NDG1" s="120"/>
      <c r="NDH1" s="120"/>
      <c r="NDI1" s="120"/>
      <c r="NDJ1" s="120"/>
      <c r="NDK1" s="120"/>
      <c r="NDL1" s="120"/>
      <c r="NDM1" s="120"/>
      <c r="NDN1" s="120"/>
      <c r="NDO1" s="120"/>
      <c r="NDP1" s="120"/>
      <c r="NDQ1" s="120"/>
      <c r="NDR1" s="120"/>
      <c r="NDS1" s="120"/>
      <c r="NDT1" s="120"/>
      <c r="NDU1" s="120"/>
      <c r="NDV1" s="120"/>
      <c r="NDW1" s="120"/>
      <c r="NDX1" s="120"/>
      <c r="NDY1" s="120"/>
      <c r="NDZ1" s="120"/>
      <c r="NEA1" s="120"/>
      <c r="NEB1" s="120"/>
      <c r="NEC1" s="120"/>
      <c r="NED1" s="120"/>
      <c r="NEE1" s="120"/>
      <c r="NEF1" s="120"/>
      <c r="NEG1" s="120"/>
      <c r="NEH1" s="120"/>
      <c r="NEI1" s="120"/>
      <c r="NEJ1" s="120"/>
      <c r="NEK1" s="120"/>
      <c r="NEL1" s="120"/>
      <c r="NEM1" s="120"/>
      <c r="NEN1" s="120"/>
      <c r="NEO1" s="120"/>
      <c r="NEP1" s="120"/>
      <c r="NEQ1" s="120"/>
      <c r="NER1" s="120"/>
      <c r="NES1" s="120"/>
      <c r="NET1" s="120"/>
      <c r="NEU1" s="120"/>
      <c r="NEV1" s="120"/>
      <c r="NEW1" s="120"/>
      <c r="NEX1" s="120"/>
      <c r="NEY1" s="120"/>
      <c r="NEZ1" s="120"/>
      <c r="NFA1" s="120"/>
      <c r="NFB1" s="120"/>
      <c r="NFC1" s="120"/>
      <c r="NFD1" s="120"/>
      <c r="NFE1" s="120"/>
      <c r="NFF1" s="120"/>
      <c r="NFG1" s="120"/>
      <c r="NFH1" s="120"/>
      <c r="NFI1" s="120"/>
      <c r="NFJ1" s="120"/>
      <c r="NFK1" s="120"/>
      <c r="NFL1" s="120"/>
      <c r="NFM1" s="120"/>
      <c r="NFN1" s="120"/>
      <c r="NFO1" s="120"/>
      <c r="NFP1" s="120"/>
      <c r="NFQ1" s="120"/>
      <c r="NFR1" s="120"/>
      <c r="NFS1" s="120"/>
      <c r="NFT1" s="120"/>
      <c r="NFU1" s="120"/>
      <c r="NFV1" s="120"/>
      <c r="NFW1" s="120"/>
      <c r="NFX1" s="120"/>
      <c r="NFY1" s="120"/>
      <c r="NFZ1" s="120"/>
      <c r="NGA1" s="120"/>
      <c r="NGB1" s="120"/>
      <c r="NGC1" s="120"/>
      <c r="NGD1" s="120"/>
      <c r="NGE1" s="120"/>
      <c r="NGF1" s="120"/>
      <c r="NGG1" s="120"/>
      <c r="NGH1" s="120"/>
      <c r="NGI1" s="120"/>
      <c r="NGJ1" s="120"/>
      <c r="NGK1" s="120"/>
      <c r="NGL1" s="120"/>
      <c r="NGM1" s="120"/>
      <c r="NGN1" s="120"/>
      <c r="NGO1" s="120"/>
      <c r="NGP1" s="120"/>
      <c r="NGQ1" s="120"/>
      <c r="NGR1" s="120"/>
      <c r="NGS1" s="120"/>
      <c r="NGT1" s="120"/>
      <c r="NGU1" s="120"/>
      <c r="NGV1" s="120"/>
      <c r="NGW1" s="120"/>
      <c r="NGX1" s="120"/>
      <c r="NGY1" s="120"/>
      <c r="NGZ1" s="120"/>
      <c r="NHA1" s="120"/>
      <c r="NHB1" s="120"/>
      <c r="NHC1" s="120"/>
      <c r="NHD1" s="120"/>
      <c r="NHE1" s="120"/>
      <c r="NHF1" s="120"/>
      <c r="NHG1" s="120"/>
      <c r="NHH1" s="120"/>
      <c r="NHI1" s="120"/>
      <c r="NHJ1" s="120"/>
      <c r="NHK1" s="120"/>
      <c r="NHL1" s="120"/>
      <c r="NHM1" s="120"/>
      <c r="NHN1" s="120"/>
      <c r="NHO1" s="120"/>
      <c r="NHP1" s="120"/>
      <c r="NHQ1" s="120"/>
      <c r="NHR1" s="120"/>
      <c r="NHS1" s="120"/>
      <c r="NHT1" s="120"/>
      <c r="NHU1" s="120"/>
      <c r="NHV1" s="120"/>
      <c r="NHW1" s="120"/>
      <c r="NHX1" s="120"/>
      <c r="NHY1" s="120"/>
      <c r="NHZ1" s="120"/>
      <c r="NIA1" s="120"/>
      <c r="NIB1" s="120"/>
      <c r="NIC1" s="120"/>
      <c r="NID1" s="120"/>
      <c r="NIE1" s="120"/>
      <c r="NIF1" s="120"/>
      <c r="NIG1" s="120"/>
      <c r="NIH1" s="120"/>
      <c r="NII1" s="120"/>
      <c r="NIJ1" s="120"/>
      <c r="NIK1" s="120"/>
      <c r="NIL1" s="120"/>
      <c r="NIM1" s="120"/>
      <c r="NIN1" s="120"/>
      <c r="NIO1" s="120"/>
      <c r="NIP1" s="120"/>
      <c r="NIQ1" s="120"/>
      <c r="NIR1" s="120"/>
      <c r="NIS1" s="120"/>
      <c r="NIT1" s="120"/>
      <c r="NIU1" s="120"/>
      <c r="NIV1" s="120"/>
      <c r="NIW1" s="120"/>
      <c r="NIX1" s="120"/>
      <c r="NIY1" s="120"/>
      <c r="NIZ1" s="120"/>
      <c r="NJA1" s="120"/>
      <c r="NJB1" s="120"/>
      <c r="NJC1" s="120"/>
      <c r="NJD1" s="120"/>
      <c r="NJE1" s="120"/>
      <c r="NJF1" s="120"/>
      <c r="NJG1" s="120"/>
      <c r="NJH1" s="120"/>
      <c r="NJI1" s="120"/>
      <c r="NJJ1" s="120"/>
      <c r="NJK1" s="120"/>
      <c r="NJL1" s="120"/>
      <c r="NJM1" s="120"/>
      <c r="NJN1" s="120"/>
      <c r="NJO1" s="120"/>
      <c r="NJP1" s="120"/>
      <c r="NJQ1" s="120"/>
      <c r="NJR1" s="120"/>
      <c r="NJS1" s="120"/>
      <c r="NJT1" s="120"/>
      <c r="NJU1" s="120"/>
      <c r="NJV1" s="120"/>
      <c r="NJW1" s="120"/>
      <c r="NJX1" s="120"/>
      <c r="NJY1" s="120"/>
      <c r="NJZ1" s="120"/>
      <c r="NKA1" s="120"/>
      <c r="NKB1" s="120"/>
      <c r="NKC1" s="120"/>
      <c r="NKD1" s="120"/>
      <c r="NKE1" s="120"/>
      <c r="NKF1" s="120"/>
      <c r="NKG1" s="120"/>
      <c r="NKH1" s="120"/>
      <c r="NKI1" s="120"/>
      <c r="NKJ1" s="120"/>
      <c r="NKK1" s="120"/>
      <c r="NKL1" s="120"/>
      <c r="NKM1" s="120"/>
      <c r="NKN1" s="120"/>
      <c r="NKO1" s="120"/>
      <c r="NKP1" s="120"/>
      <c r="NKQ1" s="120"/>
      <c r="NKR1" s="120"/>
      <c r="NKS1" s="120"/>
      <c r="NKT1" s="120"/>
      <c r="NKU1" s="120"/>
      <c r="NKV1" s="120"/>
      <c r="NKW1" s="120"/>
      <c r="NKX1" s="120"/>
      <c r="NKY1" s="120"/>
      <c r="NKZ1" s="120"/>
      <c r="NLA1" s="120"/>
      <c r="NLB1" s="120"/>
      <c r="NLC1" s="120"/>
      <c r="NLD1" s="120"/>
      <c r="NLE1" s="120"/>
      <c r="NLF1" s="120"/>
      <c r="NLG1" s="120"/>
      <c r="NLH1" s="120"/>
      <c r="NLI1" s="120"/>
      <c r="NLJ1" s="120"/>
      <c r="NLK1" s="120"/>
      <c r="NLL1" s="120"/>
      <c r="NLM1" s="120"/>
      <c r="NLN1" s="120"/>
      <c r="NLO1" s="120"/>
      <c r="NLP1" s="120"/>
      <c r="NLQ1" s="120"/>
      <c r="NLR1" s="120"/>
      <c r="NLS1" s="120"/>
      <c r="NLT1" s="120"/>
      <c r="NLU1" s="120"/>
      <c r="NLV1" s="120"/>
      <c r="NLW1" s="120"/>
      <c r="NLX1" s="120"/>
      <c r="NLY1" s="120"/>
      <c r="NLZ1" s="120"/>
      <c r="NMA1" s="120"/>
      <c r="NMB1" s="120"/>
      <c r="NMC1" s="120"/>
      <c r="NMD1" s="120"/>
      <c r="NME1" s="120"/>
      <c r="NMF1" s="120"/>
      <c r="NMG1" s="120"/>
      <c r="NMH1" s="120"/>
      <c r="NMI1" s="120"/>
      <c r="NMJ1" s="120"/>
      <c r="NMK1" s="120"/>
      <c r="NML1" s="120"/>
      <c r="NMM1" s="120"/>
      <c r="NMN1" s="120"/>
      <c r="NMO1" s="120"/>
      <c r="NMP1" s="120"/>
      <c r="NMQ1" s="120"/>
      <c r="NMR1" s="120"/>
      <c r="NMS1" s="120"/>
      <c r="NMT1" s="120"/>
      <c r="NMU1" s="120"/>
      <c r="NMV1" s="120"/>
      <c r="NMW1" s="120"/>
      <c r="NMX1" s="120"/>
      <c r="NMY1" s="120"/>
      <c r="NMZ1" s="120"/>
      <c r="NNA1" s="120"/>
      <c r="NNB1" s="120"/>
      <c r="NNC1" s="120"/>
      <c r="NND1" s="120"/>
      <c r="NNE1" s="120"/>
      <c r="NNF1" s="120"/>
      <c r="NNG1" s="120"/>
      <c r="NNH1" s="120"/>
      <c r="NNI1" s="120"/>
      <c r="NNJ1" s="120"/>
      <c r="NNK1" s="120"/>
      <c r="NNL1" s="120"/>
      <c r="NNM1" s="120"/>
      <c r="NNN1" s="120"/>
      <c r="NNO1" s="120"/>
      <c r="NNP1" s="120"/>
      <c r="NNQ1" s="120"/>
      <c r="NNR1" s="120"/>
      <c r="NNS1" s="120"/>
      <c r="NNT1" s="120"/>
      <c r="NNU1" s="120"/>
      <c r="NNV1" s="120"/>
      <c r="NNW1" s="120"/>
      <c r="NNX1" s="120"/>
      <c r="NNY1" s="120"/>
      <c r="NNZ1" s="120"/>
      <c r="NOA1" s="120"/>
      <c r="NOB1" s="120"/>
      <c r="NOC1" s="120"/>
      <c r="NOD1" s="120"/>
      <c r="NOE1" s="120"/>
      <c r="NOF1" s="120"/>
      <c r="NOG1" s="120"/>
      <c r="NOH1" s="120"/>
      <c r="NOI1" s="120"/>
      <c r="NOJ1" s="120"/>
      <c r="NOK1" s="120"/>
      <c r="NOL1" s="120"/>
      <c r="NOM1" s="120"/>
      <c r="NON1" s="120"/>
      <c r="NOO1" s="120"/>
      <c r="NOP1" s="120"/>
      <c r="NOQ1" s="120"/>
      <c r="NOR1" s="120"/>
      <c r="NOS1" s="120"/>
      <c r="NOT1" s="120"/>
      <c r="NOU1" s="120"/>
      <c r="NOV1" s="120"/>
      <c r="NOW1" s="120"/>
      <c r="NOX1" s="120"/>
      <c r="NOY1" s="120"/>
      <c r="NOZ1" s="120"/>
      <c r="NPA1" s="120"/>
      <c r="NPB1" s="120"/>
      <c r="NPC1" s="120"/>
      <c r="NPD1" s="120"/>
      <c r="NPE1" s="120"/>
      <c r="NPF1" s="120"/>
      <c r="NPG1" s="120"/>
      <c r="NPH1" s="120"/>
      <c r="NPI1" s="120"/>
      <c r="NPJ1" s="120"/>
      <c r="NPK1" s="120"/>
      <c r="NPL1" s="120"/>
      <c r="NPM1" s="120"/>
      <c r="NPN1" s="120"/>
      <c r="NPO1" s="120"/>
      <c r="NPP1" s="120"/>
      <c r="NPQ1" s="120"/>
      <c r="NPR1" s="120"/>
      <c r="NPS1" s="120"/>
      <c r="NPT1" s="120"/>
      <c r="NPU1" s="120"/>
      <c r="NPV1" s="120"/>
      <c r="NPW1" s="120"/>
      <c r="NPX1" s="120"/>
      <c r="NPY1" s="120"/>
      <c r="NPZ1" s="120"/>
      <c r="NQA1" s="120"/>
      <c r="NQB1" s="120"/>
      <c r="NQC1" s="120"/>
      <c r="NQD1" s="120"/>
      <c r="NQE1" s="120"/>
      <c r="NQF1" s="120"/>
      <c r="NQG1" s="120"/>
      <c r="NQH1" s="120"/>
      <c r="NQI1" s="120"/>
      <c r="NQJ1" s="120"/>
      <c r="NQK1" s="120"/>
      <c r="NQL1" s="120"/>
      <c r="NQM1" s="120"/>
      <c r="NQN1" s="120"/>
      <c r="NQO1" s="120"/>
      <c r="NQP1" s="120"/>
      <c r="NQQ1" s="120"/>
      <c r="NQR1" s="120"/>
      <c r="NQS1" s="120"/>
      <c r="NQT1" s="120"/>
      <c r="NQU1" s="120"/>
      <c r="NQV1" s="120"/>
      <c r="NQW1" s="120"/>
      <c r="NQX1" s="120"/>
      <c r="NQY1" s="120"/>
      <c r="NQZ1" s="120"/>
      <c r="NRA1" s="120"/>
      <c r="NRB1" s="120"/>
      <c r="NRC1" s="120"/>
      <c r="NRD1" s="120"/>
      <c r="NRE1" s="120"/>
      <c r="NRF1" s="120"/>
      <c r="NRG1" s="120"/>
      <c r="NRH1" s="120"/>
      <c r="NRI1" s="120"/>
      <c r="NRJ1" s="120"/>
      <c r="NRK1" s="120"/>
      <c r="NRL1" s="120"/>
      <c r="NRM1" s="120"/>
      <c r="NRN1" s="120"/>
      <c r="NRO1" s="120"/>
      <c r="NRP1" s="120"/>
      <c r="NRQ1" s="120"/>
      <c r="NRR1" s="120"/>
      <c r="NRS1" s="120"/>
      <c r="NRT1" s="120"/>
      <c r="NRU1" s="120"/>
      <c r="NRV1" s="120"/>
      <c r="NRW1" s="120"/>
      <c r="NRX1" s="120"/>
      <c r="NRY1" s="120"/>
      <c r="NRZ1" s="120"/>
      <c r="NSA1" s="120"/>
      <c r="NSB1" s="120"/>
      <c r="NSC1" s="120"/>
      <c r="NSD1" s="120"/>
      <c r="NSE1" s="120"/>
      <c r="NSF1" s="120"/>
      <c r="NSG1" s="120"/>
      <c r="NSH1" s="120"/>
      <c r="NSI1" s="120"/>
      <c r="NSJ1" s="120"/>
      <c r="NSK1" s="120"/>
      <c r="NSL1" s="120"/>
      <c r="NSM1" s="120"/>
      <c r="NSN1" s="120"/>
      <c r="NSO1" s="120"/>
      <c r="NSP1" s="120"/>
      <c r="NSQ1" s="120"/>
      <c r="NSR1" s="120"/>
      <c r="NSS1" s="120"/>
      <c r="NST1" s="120"/>
      <c r="NSU1" s="120"/>
      <c r="NSV1" s="120"/>
      <c r="NSW1" s="120"/>
      <c r="NSX1" s="120"/>
      <c r="NSY1" s="120"/>
      <c r="NSZ1" s="120"/>
      <c r="NTA1" s="120"/>
      <c r="NTB1" s="120"/>
      <c r="NTC1" s="120"/>
      <c r="NTD1" s="120"/>
      <c r="NTE1" s="120"/>
      <c r="NTF1" s="120"/>
      <c r="NTG1" s="120"/>
      <c r="NTH1" s="120"/>
      <c r="NTI1" s="120"/>
      <c r="NTJ1" s="120"/>
      <c r="NTK1" s="120"/>
      <c r="NTL1" s="120"/>
      <c r="NTM1" s="120"/>
      <c r="NTN1" s="120"/>
      <c r="NTO1" s="120"/>
      <c r="NTP1" s="120"/>
      <c r="NTQ1" s="120"/>
      <c r="NTR1" s="120"/>
      <c r="NTS1" s="120"/>
      <c r="NTT1" s="120"/>
      <c r="NTU1" s="120"/>
      <c r="NTV1" s="120"/>
      <c r="NTW1" s="120"/>
      <c r="NTX1" s="120"/>
      <c r="NTY1" s="120"/>
      <c r="NTZ1" s="120"/>
      <c r="NUA1" s="120"/>
      <c r="NUB1" s="120"/>
      <c r="NUC1" s="120"/>
      <c r="NUD1" s="120"/>
      <c r="NUE1" s="120"/>
      <c r="NUF1" s="120"/>
      <c r="NUG1" s="120"/>
      <c r="NUH1" s="120"/>
      <c r="NUI1" s="120"/>
      <c r="NUJ1" s="120"/>
      <c r="NUK1" s="120"/>
      <c r="NUL1" s="120"/>
      <c r="NUM1" s="120"/>
      <c r="NUN1" s="120"/>
      <c r="NUO1" s="120"/>
      <c r="NUP1" s="120"/>
      <c r="NUQ1" s="120"/>
      <c r="NUR1" s="120"/>
      <c r="NUS1" s="120"/>
      <c r="NUT1" s="120"/>
      <c r="NUU1" s="120"/>
      <c r="NUV1" s="120"/>
      <c r="NUW1" s="120"/>
      <c r="NUX1" s="120"/>
      <c r="NUY1" s="120"/>
      <c r="NUZ1" s="120"/>
      <c r="NVA1" s="120"/>
      <c r="NVB1" s="120"/>
      <c r="NVC1" s="120"/>
      <c r="NVD1" s="120"/>
      <c r="NVE1" s="120"/>
      <c r="NVF1" s="120"/>
      <c r="NVG1" s="120"/>
      <c r="NVH1" s="120"/>
      <c r="NVI1" s="120"/>
      <c r="NVJ1" s="120"/>
      <c r="NVK1" s="120"/>
      <c r="NVL1" s="120"/>
      <c r="NVM1" s="120"/>
      <c r="NVN1" s="120"/>
      <c r="NVO1" s="120"/>
      <c r="NVP1" s="120"/>
      <c r="NVQ1" s="120"/>
      <c r="NVR1" s="120"/>
      <c r="NVS1" s="120"/>
      <c r="NVT1" s="120"/>
      <c r="NVU1" s="120"/>
      <c r="NVV1" s="120"/>
      <c r="NVW1" s="120"/>
      <c r="NVX1" s="120"/>
      <c r="NVY1" s="120"/>
      <c r="NVZ1" s="120"/>
      <c r="NWA1" s="120"/>
      <c r="NWB1" s="120"/>
      <c r="NWC1" s="120"/>
      <c r="NWD1" s="120"/>
      <c r="NWE1" s="120"/>
      <c r="NWF1" s="120"/>
      <c r="NWG1" s="120"/>
      <c r="NWH1" s="120"/>
      <c r="NWI1" s="120"/>
      <c r="NWJ1" s="120"/>
      <c r="NWK1" s="120"/>
      <c r="NWL1" s="120"/>
      <c r="NWM1" s="120"/>
      <c r="NWN1" s="120"/>
      <c r="NWO1" s="120"/>
      <c r="NWP1" s="120"/>
      <c r="NWQ1" s="120"/>
      <c r="NWR1" s="120"/>
      <c r="NWS1" s="120"/>
      <c r="NWT1" s="120"/>
      <c r="NWU1" s="120"/>
      <c r="NWV1" s="120"/>
      <c r="NWW1" s="120"/>
      <c r="NWX1" s="120"/>
      <c r="NWY1" s="120"/>
      <c r="NWZ1" s="120"/>
      <c r="NXA1" s="120"/>
      <c r="NXB1" s="120"/>
      <c r="NXC1" s="120"/>
      <c r="NXD1" s="120"/>
      <c r="NXE1" s="120"/>
      <c r="NXF1" s="120"/>
      <c r="NXG1" s="120"/>
      <c r="NXH1" s="120"/>
      <c r="NXI1" s="120"/>
      <c r="NXJ1" s="120"/>
      <c r="NXK1" s="120"/>
      <c r="NXL1" s="120"/>
      <c r="NXM1" s="120"/>
      <c r="NXN1" s="120"/>
      <c r="NXO1" s="120"/>
      <c r="NXP1" s="120"/>
      <c r="NXQ1" s="120"/>
      <c r="NXR1" s="120"/>
      <c r="NXS1" s="120"/>
      <c r="NXT1" s="120"/>
      <c r="NXU1" s="120"/>
      <c r="NXV1" s="120"/>
      <c r="NXW1" s="120"/>
      <c r="NXX1" s="120"/>
      <c r="NXY1" s="120"/>
      <c r="NXZ1" s="120"/>
      <c r="NYA1" s="120"/>
      <c r="NYB1" s="120"/>
      <c r="NYC1" s="120"/>
      <c r="NYD1" s="120"/>
      <c r="NYE1" s="120"/>
      <c r="NYF1" s="120"/>
      <c r="NYG1" s="120"/>
      <c r="NYH1" s="120"/>
      <c r="NYI1" s="120"/>
      <c r="NYJ1" s="120"/>
      <c r="NYK1" s="120"/>
      <c r="NYL1" s="120"/>
      <c r="NYM1" s="120"/>
      <c r="NYN1" s="120"/>
      <c r="NYO1" s="120"/>
      <c r="NYP1" s="120"/>
      <c r="NYQ1" s="120"/>
      <c r="NYR1" s="120"/>
      <c r="NYS1" s="120"/>
      <c r="NYT1" s="120"/>
      <c r="NYU1" s="120"/>
      <c r="NYV1" s="120"/>
      <c r="NYW1" s="120"/>
      <c r="NYX1" s="120"/>
      <c r="NYY1" s="120"/>
      <c r="NYZ1" s="120"/>
      <c r="NZA1" s="120"/>
      <c r="NZB1" s="120"/>
      <c r="NZC1" s="120"/>
      <c r="NZD1" s="120"/>
      <c r="NZE1" s="120"/>
      <c r="NZF1" s="120"/>
      <c r="NZG1" s="120"/>
      <c r="NZH1" s="120"/>
      <c r="NZI1" s="120"/>
      <c r="NZJ1" s="120"/>
      <c r="NZK1" s="120"/>
      <c r="NZL1" s="120"/>
      <c r="NZM1" s="120"/>
      <c r="NZN1" s="120"/>
      <c r="NZO1" s="120"/>
      <c r="NZP1" s="120"/>
      <c r="NZQ1" s="120"/>
      <c r="NZR1" s="120"/>
      <c r="NZS1" s="120"/>
      <c r="NZT1" s="120"/>
      <c r="NZU1" s="120"/>
      <c r="NZV1" s="120"/>
      <c r="NZW1" s="120"/>
      <c r="NZX1" s="120"/>
      <c r="NZY1" s="120"/>
      <c r="NZZ1" s="120"/>
      <c r="OAA1" s="120"/>
      <c r="OAB1" s="120"/>
      <c r="OAC1" s="120"/>
      <c r="OAD1" s="120"/>
      <c r="OAE1" s="120"/>
      <c r="OAF1" s="120"/>
      <c r="OAG1" s="120"/>
      <c r="OAH1" s="120"/>
      <c r="OAI1" s="120"/>
      <c r="OAJ1" s="120"/>
      <c r="OAK1" s="120"/>
      <c r="OAL1" s="120"/>
      <c r="OAM1" s="120"/>
      <c r="OAN1" s="120"/>
      <c r="OAO1" s="120"/>
      <c r="OAP1" s="120"/>
      <c r="OAQ1" s="120"/>
      <c r="OAR1" s="120"/>
      <c r="OAS1" s="120"/>
      <c r="OAT1" s="120"/>
      <c r="OAU1" s="120"/>
      <c r="OAV1" s="120"/>
      <c r="OAW1" s="120"/>
      <c r="OAX1" s="120"/>
      <c r="OAY1" s="120"/>
      <c r="OAZ1" s="120"/>
      <c r="OBA1" s="120"/>
      <c r="OBB1" s="120"/>
      <c r="OBC1" s="120"/>
      <c r="OBD1" s="120"/>
      <c r="OBE1" s="120"/>
      <c r="OBF1" s="120"/>
      <c r="OBG1" s="120"/>
      <c r="OBH1" s="120"/>
      <c r="OBI1" s="120"/>
      <c r="OBJ1" s="120"/>
      <c r="OBK1" s="120"/>
      <c r="OBL1" s="120"/>
      <c r="OBM1" s="120"/>
      <c r="OBN1" s="120"/>
      <c r="OBO1" s="120"/>
      <c r="OBP1" s="120"/>
      <c r="OBQ1" s="120"/>
      <c r="OBR1" s="120"/>
      <c r="OBS1" s="120"/>
      <c r="OBT1" s="120"/>
      <c r="OBU1" s="120"/>
      <c r="OBV1" s="120"/>
      <c r="OBW1" s="120"/>
      <c r="OBX1" s="120"/>
      <c r="OBY1" s="120"/>
      <c r="OBZ1" s="120"/>
      <c r="OCA1" s="120"/>
      <c r="OCB1" s="120"/>
      <c r="OCC1" s="120"/>
      <c r="OCD1" s="120"/>
      <c r="OCE1" s="120"/>
      <c r="OCF1" s="120"/>
      <c r="OCG1" s="120"/>
      <c r="OCH1" s="120"/>
      <c r="OCI1" s="120"/>
      <c r="OCJ1" s="120"/>
      <c r="OCK1" s="120"/>
      <c r="OCL1" s="120"/>
      <c r="OCM1" s="120"/>
      <c r="OCN1" s="120"/>
      <c r="OCO1" s="120"/>
      <c r="OCP1" s="120"/>
      <c r="OCQ1" s="120"/>
      <c r="OCR1" s="120"/>
      <c r="OCS1" s="120"/>
      <c r="OCT1" s="120"/>
      <c r="OCU1" s="120"/>
      <c r="OCV1" s="120"/>
      <c r="OCW1" s="120"/>
      <c r="OCX1" s="120"/>
      <c r="OCY1" s="120"/>
      <c r="OCZ1" s="120"/>
      <c r="ODA1" s="120"/>
      <c r="ODB1" s="120"/>
      <c r="ODC1" s="120"/>
      <c r="ODD1" s="120"/>
      <c r="ODE1" s="120"/>
      <c r="ODF1" s="120"/>
      <c r="ODG1" s="120"/>
      <c r="ODH1" s="120"/>
      <c r="ODI1" s="120"/>
      <c r="ODJ1" s="120"/>
      <c r="ODK1" s="120"/>
      <c r="ODL1" s="120"/>
      <c r="ODM1" s="120"/>
      <c r="ODN1" s="120"/>
      <c r="ODO1" s="120"/>
      <c r="ODP1" s="120"/>
      <c r="ODQ1" s="120"/>
      <c r="ODR1" s="120"/>
      <c r="ODS1" s="120"/>
      <c r="ODT1" s="120"/>
      <c r="ODU1" s="120"/>
      <c r="ODV1" s="120"/>
      <c r="ODW1" s="120"/>
      <c r="ODX1" s="120"/>
      <c r="ODY1" s="120"/>
      <c r="ODZ1" s="120"/>
      <c r="OEA1" s="120"/>
      <c r="OEB1" s="120"/>
      <c r="OEC1" s="120"/>
      <c r="OED1" s="120"/>
      <c r="OEE1" s="120"/>
      <c r="OEF1" s="120"/>
      <c r="OEG1" s="120"/>
      <c r="OEH1" s="120"/>
      <c r="OEI1" s="120"/>
      <c r="OEJ1" s="120"/>
      <c r="OEK1" s="120"/>
      <c r="OEL1" s="120"/>
      <c r="OEM1" s="120"/>
      <c r="OEN1" s="120"/>
      <c r="OEO1" s="120"/>
      <c r="OEP1" s="120"/>
      <c r="OEQ1" s="120"/>
      <c r="OER1" s="120"/>
      <c r="OES1" s="120"/>
      <c r="OET1" s="120"/>
      <c r="OEU1" s="120"/>
      <c r="OEV1" s="120"/>
      <c r="OEW1" s="120"/>
      <c r="OEX1" s="120"/>
      <c r="OEY1" s="120"/>
      <c r="OEZ1" s="120"/>
      <c r="OFA1" s="120"/>
      <c r="OFB1" s="120"/>
      <c r="OFC1" s="120"/>
      <c r="OFD1" s="120"/>
      <c r="OFE1" s="120"/>
      <c r="OFF1" s="120"/>
      <c r="OFG1" s="120"/>
      <c r="OFH1" s="120"/>
      <c r="OFI1" s="120"/>
      <c r="OFJ1" s="120"/>
      <c r="OFK1" s="120"/>
      <c r="OFL1" s="120"/>
      <c r="OFM1" s="120"/>
      <c r="OFN1" s="120"/>
      <c r="OFO1" s="120"/>
      <c r="OFP1" s="120"/>
      <c r="OFQ1" s="120"/>
      <c r="OFR1" s="120"/>
      <c r="OFS1" s="120"/>
      <c r="OFT1" s="120"/>
      <c r="OFU1" s="120"/>
      <c r="OFV1" s="120"/>
      <c r="OFW1" s="120"/>
      <c r="OFX1" s="120"/>
      <c r="OFY1" s="120"/>
      <c r="OFZ1" s="120"/>
      <c r="OGA1" s="120"/>
      <c r="OGB1" s="120"/>
      <c r="OGC1" s="120"/>
      <c r="OGD1" s="120"/>
      <c r="OGE1" s="120"/>
      <c r="OGF1" s="120"/>
      <c r="OGG1" s="120"/>
      <c r="OGH1" s="120"/>
      <c r="OGI1" s="120"/>
      <c r="OGJ1" s="120"/>
      <c r="OGK1" s="120"/>
      <c r="OGL1" s="120"/>
      <c r="OGM1" s="120"/>
      <c r="OGN1" s="120"/>
      <c r="OGO1" s="120"/>
      <c r="OGP1" s="120"/>
      <c r="OGQ1" s="120"/>
      <c r="OGR1" s="120"/>
      <c r="OGS1" s="120"/>
      <c r="OGT1" s="120"/>
      <c r="OGU1" s="120"/>
      <c r="OGV1" s="120"/>
      <c r="OGW1" s="120"/>
      <c r="OGX1" s="120"/>
      <c r="OGY1" s="120"/>
      <c r="OGZ1" s="120"/>
      <c r="OHA1" s="120"/>
      <c r="OHB1" s="120"/>
      <c r="OHC1" s="120"/>
      <c r="OHD1" s="120"/>
      <c r="OHE1" s="120"/>
      <c r="OHF1" s="120"/>
      <c r="OHG1" s="120"/>
      <c r="OHH1" s="120"/>
      <c r="OHI1" s="120"/>
      <c r="OHJ1" s="120"/>
      <c r="OHK1" s="120"/>
      <c r="OHL1" s="120"/>
      <c r="OHM1" s="120"/>
      <c r="OHN1" s="120"/>
      <c r="OHO1" s="120"/>
      <c r="OHP1" s="120"/>
      <c r="OHQ1" s="120"/>
      <c r="OHR1" s="120"/>
      <c r="OHS1" s="120"/>
      <c r="OHT1" s="120"/>
      <c r="OHU1" s="120"/>
      <c r="OHV1" s="120"/>
      <c r="OHW1" s="120"/>
      <c r="OHX1" s="120"/>
      <c r="OHY1" s="120"/>
      <c r="OHZ1" s="120"/>
      <c r="OIA1" s="120"/>
      <c r="OIB1" s="120"/>
      <c r="OIC1" s="120"/>
      <c r="OID1" s="120"/>
      <c r="OIE1" s="120"/>
      <c r="OIF1" s="120"/>
      <c r="OIG1" s="120"/>
      <c r="OIH1" s="120"/>
      <c r="OII1" s="120"/>
      <c r="OIJ1" s="120"/>
      <c r="OIK1" s="120"/>
      <c r="OIL1" s="120"/>
      <c r="OIM1" s="120"/>
      <c r="OIN1" s="120"/>
      <c r="OIO1" s="120"/>
      <c r="OIP1" s="120"/>
      <c r="OIQ1" s="120"/>
      <c r="OIR1" s="120"/>
      <c r="OIS1" s="120"/>
      <c r="OIT1" s="120"/>
      <c r="OIU1" s="120"/>
      <c r="OIV1" s="120"/>
      <c r="OIW1" s="120"/>
      <c r="OIX1" s="120"/>
      <c r="OIY1" s="120"/>
      <c r="OIZ1" s="120"/>
      <c r="OJA1" s="120"/>
      <c r="OJB1" s="120"/>
      <c r="OJC1" s="120"/>
      <c r="OJD1" s="120"/>
      <c r="OJE1" s="120"/>
      <c r="OJF1" s="120"/>
      <c r="OJG1" s="120"/>
      <c r="OJH1" s="120"/>
      <c r="OJI1" s="120"/>
      <c r="OJJ1" s="120"/>
      <c r="OJK1" s="120"/>
      <c r="OJL1" s="120"/>
      <c r="OJM1" s="120"/>
      <c r="OJN1" s="120"/>
      <c r="OJO1" s="120"/>
      <c r="OJP1" s="120"/>
      <c r="OJQ1" s="120"/>
      <c r="OJR1" s="120"/>
      <c r="OJS1" s="120"/>
      <c r="OJT1" s="120"/>
      <c r="OJU1" s="120"/>
      <c r="OJV1" s="120"/>
      <c r="OJW1" s="120"/>
      <c r="OJX1" s="120"/>
      <c r="OJY1" s="120"/>
      <c r="OJZ1" s="120"/>
      <c r="OKA1" s="120"/>
      <c r="OKB1" s="120"/>
      <c r="OKC1" s="120"/>
      <c r="OKD1" s="120"/>
      <c r="OKE1" s="120"/>
      <c r="OKF1" s="120"/>
      <c r="OKG1" s="120"/>
      <c r="OKH1" s="120"/>
      <c r="OKI1" s="120"/>
      <c r="OKJ1" s="120"/>
      <c r="OKK1" s="120"/>
      <c r="OKL1" s="120"/>
      <c r="OKM1" s="120"/>
      <c r="OKN1" s="120"/>
      <c r="OKO1" s="120"/>
      <c r="OKP1" s="120"/>
      <c r="OKQ1" s="120"/>
      <c r="OKR1" s="120"/>
      <c r="OKS1" s="120"/>
      <c r="OKT1" s="120"/>
      <c r="OKU1" s="120"/>
      <c r="OKV1" s="120"/>
      <c r="OKW1" s="120"/>
      <c r="OKX1" s="120"/>
      <c r="OKY1" s="120"/>
      <c r="OKZ1" s="120"/>
      <c r="OLA1" s="120"/>
      <c r="OLB1" s="120"/>
      <c r="OLC1" s="120"/>
      <c r="OLD1" s="120"/>
      <c r="OLE1" s="120"/>
      <c r="OLF1" s="120"/>
      <c r="OLG1" s="120"/>
      <c r="OLH1" s="120"/>
      <c r="OLI1" s="120"/>
      <c r="OLJ1" s="120"/>
      <c r="OLK1" s="120"/>
      <c r="OLL1" s="120"/>
      <c r="OLM1" s="120"/>
      <c r="OLN1" s="120"/>
      <c r="OLO1" s="120"/>
      <c r="OLP1" s="120"/>
      <c r="OLQ1" s="120"/>
      <c r="OLR1" s="120"/>
      <c r="OLS1" s="120"/>
      <c r="OLT1" s="120"/>
      <c r="OLU1" s="120"/>
      <c r="OLV1" s="120"/>
      <c r="OLW1" s="120"/>
      <c r="OLX1" s="120"/>
      <c r="OLY1" s="120"/>
      <c r="OLZ1" s="120"/>
      <c r="OMA1" s="120"/>
      <c r="OMB1" s="120"/>
      <c r="OMC1" s="120"/>
      <c r="OMD1" s="120"/>
      <c r="OME1" s="120"/>
      <c r="OMF1" s="120"/>
      <c r="OMG1" s="120"/>
      <c r="OMH1" s="120"/>
      <c r="OMI1" s="120"/>
      <c r="OMJ1" s="120"/>
      <c r="OMK1" s="120"/>
      <c r="OML1" s="120"/>
      <c r="OMM1" s="120"/>
      <c r="OMN1" s="120"/>
      <c r="OMO1" s="120"/>
      <c r="OMP1" s="120"/>
      <c r="OMQ1" s="120"/>
      <c r="OMR1" s="120"/>
      <c r="OMS1" s="120"/>
      <c r="OMT1" s="120"/>
      <c r="OMU1" s="120"/>
      <c r="OMV1" s="120"/>
      <c r="OMW1" s="120"/>
      <c r="OMX1" s="120"/>
      <c r="OMY1" s="120"/>
      <c r="OMZ1" s="120"/>
      <c r="ONA1" s="120"/>
      <c r="ONB1" s="120"/>
      <c r="ONC1" s="120"/>
      <c r="OND1" s="120"/>
      <c r="ONE1" s="120"/>
      <c r="ONF1" s="120"/>
      <c r="ONG1" s="120"/>
      <c r="ONH1" s="120"/>
      <c r="ONI1" s="120"/>
      <c r="ONJ1" s="120"/>
      <c r="ONK1" s="120"/>
      <c r="ONL1" s="120"/>
      <c r="ONM1" s="120"/>
      <c r="ONN1" s="120"/>
      <c r="ONO1" s="120"/>
      <c r="ONP1" s="120"/>
      <c r="ONQ1" s="120"/>
      <c r="ONR1" s="120"/>
      <c r="ONS1" s="120"/>
      <c r="ONT1" s="120"/>
      <c r="ONU1" s="120"/>
      <c r="ONV1" s="120"/>
      <c r="ONW1" s="120"/>
      <c r="ONX1" s="120"/>
      <c r="ONY1" s="120"/>
      <c r="ONZ1" s="120"/>
      <c r="OOA1" s="120"/>
      <c r="OOB1" s="120"/>
      <c r="OOC1" s="120"/>
      <c r="OOD1" s="120"/>
      <c r="OOE1" s="120"/>
      <c r="OOF1" s="120"/>
      <c r="OOG1" s="120"/>
      <c r="OOH1" s="120"/>
      <c r="OOI1" s="120"/>
      <c r="OOJ1" s="120"/>
      <c r="OOK1" s="120"/>
      <c r="OOL1" s="120"/>
      <c r="OOM1" s="120"/>
      <c r="OON1" s="120"/>
      <c r="OOO1" s="120"/>
      <c r="OOP1" s="120"/>
      <c r="OOQ1" s="120"/>
      <c r="OOR1" s="120"/>
      <c r="OOS1" s="120"/>
      <c r="OOT1" s="120"/>
      <c r="OOU1" s="120"/>
      <c r="OOV1" s="120"/>
      <c r="OOW1" s="120"/>
      <c r="OOX1" s="120"/>
      <c r="OOY1" s="120"/>
      <c r="OOZ1" s="120"/>
      <c r="OPA1" s="120"/>
      <c r="OPB1" s="120"/>
      <c r="OPC1" s="120"/>
      <c r="OPD1" s="120"/>
      <c r="OPE1" s="120"/>
      <c r="OPF1" s="120"/>
      <c r="OPG1" s="120"/>
      <c r="OPH1" s="120"/>
      <c r="OPI1" s="120"/>
      <c r="OPJ1" s="120"/>
      <c r="OPK1" s="120"/>
      <c r="OPL1" s="120"/>
      <c r="OPM1" s="120"/>
      <c r="OPN1" s="120"/>
      <c r="OPO1" s="120"/>
      <c r="OPP1" s="120"/>
      <c r="OPQ1" s="120"/>
      <c r="OPR1" s="120"/>
      <c r="OPS1" s="120"/>
      <c r="OPT1" s="120"/>
      <c r="OPU1" s="120"/>
      <c r="OPV1" s="120"/>
      <c r="OPW1" s="120"/>
      <c r="OPX1" s="120"/>
      <c r="OPY1" s="120"/>
      <c r="OPZ1" s="120"/>
      <c r="OQA1" s="120"/>
      <c r="OQB1" s="120"/>
      <c r="OQC1" s="120"/>
      <c r="OQD1" s="120"/>
      <c r="OQE1" s="120"/>
      <c r="OQF1" s="120"/>
      <c r="OQG1" s="120"/>
      <c r="OQH1" s="120"/>
      <c r="OQI1" s="120"/>
      <c r="OQJ1" s="120"/>
      <c r="OQK1" s="120"/>
      <c r="OQL1" s="120"/>
      <c r="OQM1" s="120"/>
      <c r="OQN1" s="120"/>
      <c r="OQO1" s="120"/>
      <c r="OQP1" s="120"/>
      <c r="OQQ1" s="120"/>
      <c r="OQR1" s="120"/>
      <c r="OQS1" s="120"/>
      <c r="OQT1" s="120"/>
      <c r="OQU1" s="120"/>
      <c r="OQV1" s="120"/>
      <c r="OQW1" s="120"/>
      <c r="OQX1" s="120"/>
      <c r="OQY1" s="120"/>
      <c r="OQZ1" s="120"/>
      <c r="ORA1" s="120"/>
      <c r="ORB1" s="120"/>
      <c r="ORC1" s="120"/>
      <c r="ORD1" s="120"/>
      <c r="ORE1" s="120"/>
      <c r="ORF1" s="120"/>
      <c r="ORG1" s="120"/>
      <c r="ORH1" s="120"/>
      <c r="ORI1" s="120"/>
      <c r="ORJ1" s="120"/>
      <c r="ORK1" s="120"/>
      <c r="ORL1" s="120"/>
      <c r="ORM1" s="120"/>
      <c r="ORN1" s="120"/>
      <c r="ORO1" s="120"/>
      <c r="ORP1" s="120"/>
      <c r="ORQ1" s="120"/>
      <c r="ORR1" s="120"/>
      <c r="ORS1" s="120"/>
      <c r="ORT1" s="120"/>
      <c r="ORU1" s="120"/>
      <c r="ORV1" s="120"/>
      <c r="ORW1" s="120"/>
      <c r="ORX1" s="120"/>
      <c r="ORY1" s="120"/>
      <c r="ORZ1" s="120"/>
      <c r="OSA1" s="120"/>
      <c r="OSB1" s="120"/>
      <c r="OSC1" s="120"/>
      <c r="OSD1" s="120"/>
      <c r="OSE1" s="120"/>
      <c r="OSF1" s="120"/>
      <c r="OSG1" s="120"/>
      <c r="OSH1" s="120"/>
      <c r="OSI1" s="120"/>
      <c r="OSJ1" s="120"/>
      <c r="OSK1" s="120"/>
      <c r="OSL1" s="120"/>
      <c r="OSM1" s="120"/>
      <c r="OSN1" s="120"/>
      <c r="OSO1" s="120"/>
      <c r="OSP1" s="120"/>
      <c r="OSQ1" s="120"/>
      <c r="OSR1" s="120"/>
      <c r="OSS1" s="120"/>
      <c r="OST1" s="120"/>
      <c r="OSU1" s="120"/>
      <c r="OSV1" s="120"/>
      <c r="OSW1" s="120"/>
      <c r="OSX1" s="120"/>
      <c r="OSY1" s="120"/>
      <c r="OSZ1" s="120"/>
      <c r="OTA1" s="120"/>
      <c r="OTB1" s="120"/>
      <c r="OTC1" s="120"/>
      <c r="OTD1" s="120"/>
      <c r="OTE1" s="120"/>
      <c r="OTF1" s="120"/>
      <c r="OTG1" s="120"/>
      <c r="OTH1" s="120"/>
      <c r="OTI1" s="120"/>
      <c r="OTJ1" s="120"/>
      <c r="OTK1" s="120"/>
      <c r="OTL1" s="120"/>
      <c r="OTM1" s="120"/>
      <c r="OTN1" s="120"/>
      <c r="OTO1" s="120"/>
      <c r="OTP1" s="120"/>
      <c r="OTQ1" s="120"/>
      <c r="OTR1" s="120"/>
      <c r="OTS1" s="120"/>
      <c r="OTT1" s="120"/>
      <c r="OTU1" s="120"/>
      <c r="OTV1" s="120"/>
      <c r="OTW1" s="120"/>
      <c r="OTX1" s="120"/>
      <c r="OTY1" s="120"/>
      <c r="OTZ1" s="120"/>
      <c r="OUA1" s="120"/>
      <c r="OUB1" s="120"/>
      <c r="OUC1" s="120"/>
      <c r="OUD1" s="120"/>
      <c r="OUE1" s="120"/>
      <c r="OUF1" s="120"/>
      <c r="OUG1" s="120"/>
      <c r="OUH1" s="120"/>
      <c r="OUI1" s="120"/>
      <c r="OUJ1" s="120"/>
      <c r="OUK1" s="120"/>
      <c r="OUL1" s="120"/>
      <c r="OUM1" s="120"/>
      <c r="OUN1" s="120"/>
      <c r="OUO1" s="120"/>
      <c r="OUP1" s="120"/>
      <c r="OUQ1" s="120"/>
      <c r="OUR1" s="120"/>
      <c r="OUS1" s="120"/>
      <c r="OUT1" s="120"/>
      <c r="OUU1" s="120"/>
      <c r="OUV1" s="120"/>
      <c r="OUW1" s="120"/>
      <c r="OUX1" s="120"/>
      <c r="OUY1" s="120"/>
      <c r="OUZ1" s="120"/>
      <c r="OVA1" s="120"/>
      <c r="OVB1" s="120"/>
      <c r="OVC1" s="120"/>
      <c r="OVD1" s="120"/>
      <c r="OVE1" s="120"/>
      <c r="OVF1" s="120"/>
      <c r="OVG1" s="120"/>
      <c r="OVH1" s="120"/>
      <c r="OVI1" s="120"/>
      <c r="OVJ1" s="120"/>
      <c r="OVK1" s="120"/>
      <c r="OVL1" s="120"/>
      <c r="OVM1" s="120"/>
      <c r="OVN1" s="120"/>
      <c r="OVO1" s="120"/>
      <c r="OVP1" s="120"/>
      <c r="OVQ1" s="120"/>
      <c r="OVR1" s="120"/>
      <c r="OVS1" s="120"/>
      <c r="OVT1" s="120"/>
      <c r="OVU1" s="120"/>
      <c r="OVV1" s="120"/>
      <c r="OVW1" s="120"/>
      <c r="OVX1" s="120"/>
      <c r="OVY1" s="120"/>
      <c r="OVZ1" s="120"/>
      <c r="OWA1" s="120"/>
      <c r="OWB1" s="120"/>
      <c r="OWC1" s="120"/>
      <c r="OWD1" s="120"/>
      <c r="OWE1" s="120"/>
      <c r="OWF1" s="120"/>
      <c r="OWG1" s="120"/>
      <c r="OWH1" s="120"/>
      <c r="OWI1" s="120"/>
      <c r="OWJ1" s="120"/>
      <c r="OWK1" s="120"/>
      <c r="OWL1" s="120"/>
      <c r="OWM1" s="120"/>
      <c r="OWN1" s="120"/>
      <c r="OWO1" s="120"/>
      <c r="OWP1" s="120"/>
      <c r="OWQ1" s="120"/>
      <c r="OWR1" s="120"/>
      <c r="OWS1" s="120"/>
      <c r="OWT1" s="120"/>
      <c r="OWU1" s="120"/>
      <c r="OWV1" s="120"/>
      <c r="OWW1" s="120"/>
      <c r="OWX1" s="120"/>
      <c r="OWY1" s="120"/>
      <c r="OWZ1" s="120"/>
      <c r="OXA1" s="120"/>
      <c r="OXB1" s="120"/>
      <c r="OXC1" s="120"/>
      <c r="OXD1" s="120"/>
      <c r="OXE1" s="120"/>
      <c r="OXF1" s="120"/>
      <c r="OXG1" s="120"/>
      <c r="OXH1" s="120"/>
      <c r="OXI1" s="120"/>
      <c r="OXJ1" s="120"/>
      <c r="OXK1" s="120"/>
      <c r="OXL1" s="120"/>
      <c r="OXM1" s="120"/>
      <c r="OXN1" s="120"/>
      <c r="OXO1" s="120"/>
      <c r="OXP1" s="120"/>
      <c r="OXQ1" s="120"/>
      <c r="OXR1" s="120"/>
      <c r="OXS1" s="120"/>
      <c r="OXT1" s="120"/>
      <c r="OXU1" s="120"/>
      <c r="OXV1" s="120"/>
      <c r="OXW1" s="120"/>
      <c r="OXX1" s="120"/>
      <c r="OXY1" s="120"/>
      <c r="OXZ1" s="120"/>
      <c r="OYA1" s="120"/>
      <c r="OYB1" s="120"/>
      <c r="OYC1" s="120"/>
      <c r="OYD1" s="120"/>
      <c r="OYE1" s="120"/>
      <c r="OYF1" s="120"/>
      <c r="OYG1" s="120"/>
      <c r="OYH1" s="120"/>
      <c r="OYI1" s="120"/>
      <c r="OYJ1" s="120"/>
      <c r="OYK1" s="120"/>
      <c r="OYL1" s="120"/>
      <c r="OYM1" s="120"/>
      <c r="OYN1" s="120"/>
      <c r="OYO1" s="120"/>
      <c r="OYP1" s="120"/>
      <c r="OYQ1" s="120"/>
      <c r="OYR1" s="120"/>
      <c r="OYS1" s="120"/>
      <c r="OYT1" s="120"/>
      <c r="OYU1" s="120"/>
      <c r="OYV1" s="120"/>
      <c r="OYW1" s="120"/>
      <c r="OYX1" s="120"/>
      <c r="OYY1" s="120"/>
      <c r="OYZ1" s="120"/>
      <c r="OZA1" s="120"/>
      <c r="OZB1" s="120"/>
      <c r="OZC1" s="120"/>
      <c r="OZD1" s="120"/>
      <c r="OZE1" s="120"/>
      <c r="OZF1" s="120"/>
      <c r="OZG1" s="120"/>
      <c r="OZH1" s="120"/>
      <c r="OZI1" s="120"/>
      <c r="OZJ1" s="120"/>
      <c r="OZK1" s="120"/>
      <c r="OZL1" s="120"/>
      <c r="OZM1" s="120"/>
      <c r="OZN1" s="120"/>
      <c r="OZO1" s="120"/>
      <c r="OZP1" s="120"/>
      <c r="OZQ1" s="120"/>
      <c r="OZR1" s="120"/>
      <c r="OZS1" s="120"/>
      <c r="OZT1" s="120"/>
      <c r="OZU1" s="120"/>
      <c r="OZV1" s="120"/>
      <c r="OZW1" s="120"/>
      <c r="OZX1" s="120"/>
      <c r="OZY1" s="120"/>
      <c r="OZZ1" s="120"/>
      <c r="PAA1" s="120"/>
      <c r="PAB1" s="120"/>
      <c r="PAC1" s="120"/>
      <c r="PAD1" s="120"/>
      <c r="PAE1" s="120"/>
      <c r="PAF1" s="120"/>
      <c r="PAG1" s="120"/>
      <c r="PAH1" s="120"/>
      <c r="PAI1" s="120"/>
      <c r="PAJ1" s="120"/>
      <c r="PAK1" s="120"/>
      <c r="PAL1" s="120"/>
      <c r="PAM1" s="120"/>
      <c r="PAN1" s="120"/>
      <c r="PAO1" s="120"/>
      <c r="PAP1" s="120"/>
      <c r="PAQ1" s="120"/>
      <c r="PAR1" s="120"/>
      <c r="PAS1" s="120"/>
      <c r="PAT1" s="120"/>
      <c r="PAU1" s="120"/>
      <c r="PAV1" s="120"/>
      <c r="PAW1" s="120"/>
      <c r="PAX1" s="120"/>
      <c r="PAY1" s="120"/>
      <c r="PAZ1" s="120"/>
      <c r="PBA1" s="120"/>
      <c r="PBB1" s="120"/>
      <c r="PBC1" s="120"/>
      <c r="PBD1" s="120"/>
      <c r="PBE1" s="120"/>
      <c r="PBF1" s="120"/>
      <c r="PBG1" s="120"/>
      <c r="PBH1" s="120"/>
      <c r="PBI1" s="120"/>
      <c r="PBJ1" s="120"/>
      <c r="PBK1" s="120"/>
      <c r="PBL1" s="120"/>
      <c r="PBM1" s="120"/>
      <c r="PBN1" s="120"/>
      <c r="PBO1" s="120"/>
      <c r="PBP1" s="120"/>
      <c r="PBQ1" s="120"/>
      <c r="PBR1" s="120"/>
      <c r="PBS1" s="120"/>
      <c r="PBT1" s="120"/>
      <c r="PBU1" s="120"/>
      <c r="PBV1" s="120"/>
      <c r="PBW1" s="120"/>
      <c r="PBX1" s="120"/>
      <c r="PBY1" s="120"/>
      <c r="PBZ1" s="120"/>
      <c r="PCA1" s="120"/>
      <c r="PCB1" s="120"/>
      <c r="PCC1" s="120"/>
      <c r="PCD1" s="120"/>
      <c r="PCE1" s="120"/>
      <c r="PCF1" s="120"/>
      <c r="PCG1" s="120"/>
      <c r="PCH1" s="120"/>
      <c r="PCI1" s="120"/>
      <c r="PCJ1" s="120"/>
      <c r="PCK1" s="120"/>
      <c r="PCL1" s="120"/>
      <c r="PCM1" s="120"/>
      <c r="PCN1" s="120"/>
      <c r="PCO1" s="120"/>
      <c r="PCP1" s="120"/>
      <c r="PCQ1" s="120"/>
      <c r="PCR1" s="120"/>
      <c r="PCS1" s="120"/>
      <c r="PCT1" s="120"/>
      <c r="PCU1" s="120"/>
      <c r="PCV1" s="120"/>
      <c r="PCW1" s="120"/>
      <c r="PCX1" s="120"/>
      <c r="PCY1" s="120"/>
      <c r="PCZ1" s="120"/>
      <c r="PDA1" s="120"/>
      <c r="PDB1" s="120"/>
      <c r="PDC1" s="120"/>
      <c r="PDD1" s="120"/>
      <c r="PDE1" s="120"/>
      <c r="PDF1" s="120"/>
      <c r="PDG1" s="120"/>
      <c r="PDH1" s="120"/>
      <c r="PDI1" s="120"/>
      <c r="PDJ1" s="120"/>
      <c r="PDK1" s="120"/>
      <c r="PDL1" s="120"/>
      <c r="PDM1" s="120"/>
      <c r="PDN1" s="120"/>
      <c r="PDO1" s="120"/>
      <c r="PDP1" s="120"/>
      <c r="PDQ1" s="120"/>
      <c r="PDR1" s="120"/>
      <c r="PDS1" s="120"/>
      <c r="PDT1" s="120"/>
      <c r="PDU1" s="120"/>
      <c r="PDV1" s="120"/>
      <c r="PDW1" s="120"/>
      <c r="PDX1" s="120"/>
      <c r="PDY1" s="120"/>
      <c r="PDZ1" s="120"/>
      <c r="PEA1" s="120"/>
      <c r="PEB1" s="120"/>
      <c r="PEC1" s="120"/>
      <c r="PED1" s="120"/>
      <c r="PEE1" s="120"/>
      <c r="PEF1" s="120"/>
      <c r="PEG1" s="120"/>
      <c r="PEH1" s="120"/>
      <c r="PEI1" s="120"/>
      <c r="PEJ1" s="120"/>
      <c r="PEK1" s="120"/>
      <c r="PEL1" s="120"/>
      <c r="PEM1" s="120"/>
      <c r="PEN1" s="120"/>
      <c r="PEO1" s="120"/>
      <c r="PEP1" s="120"/>
      <c r="PEQ1" s="120"/>
      <c r="PER1" s="120"/>
      <c r="PES1" s="120"/>
      <c r="PET1" s="120"/>
      <c r="PEU1" s="120"/>
      <c r="PEV1" s="120"/>
      <c r="PEW1" s="120"/>
      <c r="PEX1" s="120"/>
      <c r="PEY1" s="120"/>
      <c r="PEZ1" s="120"/>
      <c r="PFA1" s="120"/>
      <c r="PFB1" s="120"/>
      <c r="PFC1" s="120"/>
      <c r="PFD1" s="120"/>
      <c r="PFE1" s="120"/>
      <c r="PFF1" s="120"/>
      <c r="PFG1" s="120"/>
      <c r="PFH1" s="120"/>
      <c r="PFI1" s="120"/>
      <c r="PFJ1" s="120"/>
      <c r="PFK1" s="120"/>
      <c r="PFL1" s="120"/>
      <c r="PFM1" s="120"/>
      <c r="PFN1" s="120"/>
      <c r="PFO1" s="120"/>
      <c r="PFP1" s="120"/>
      <c r="PFQ1" s="120"/>
      <c r="PFR1" s="120"/>
      <c r="PFS1" s="120"/>
      <c r="PFT1" s="120"/>
      <c r="PFU1" s="120"/>
      <c r="PFV1" s="120"/>
      <c r="PFW1" s="120"/>
      <c r="PFX1" s="120"/>
      <c r="PFY1" s="120"/>
      <c r="PFZ1" s="120"/>
      <c r="PGA1" s="120"/>
      <c r="PGB1" s="120"/>
      <c r="PGC1" s="120"/>
      <c r="PGD1" s="120"/>
      <c r="PGE1" s="120"/>
      <c r="PGF1" s="120"/>
      <c r="PGG1" s="120"/>
      <c r="PGH1" s="120"/>
      <c r="PGI1" s="120"/>
      <c r="PGJ1" s="120"/>
      <c r="PGK1" s="120"/>
      <c r="PGL1" s="120"/>
      <c r="PGM1" s="120"/>
      <c r="PGN1" s="120"/>
      <c r="PGO1" s="120"/>
      <c r="PGP1" s="120"/>
      <c r="PGQ1" s="120"/>
      <c r="PGR1" s="120"/>
      <c r="PGS1" s="120"/>
      <c r="PGT1" s="120"/>
      <c r="PGU1" s="120"/>
      <c r="PGV1" s="120"/>
      <c r="PGW1" s="120"/>
      <c r="PGX1" s="120"/>
      <c r="PGY1" s="120"/>
      <c r="PGZ1" s="120"/>
      <c r="PHA1" s="120"/>
      <c r="PHB1" s="120"/>
      <c r="PHC1" s="120"/>
      <c r="PHD1" s="120"/>
      <c r="PHE1" s="120"/>
      <c r="PHF1" s="120"/>
      <c r="PHG1" s="120"/>
      <c r="PHH1" s="120"/>
      <c r="PHI1" s="120"/>
      <c r="PHJ1" s="120"/>
      <c r="PHK1" s="120"/>
      <c r="PHL1" s="120"/>
      <c r="PHM1" s="120"/>
      <c r="PHN1" s="120"/>
      <c r="PHO1" s="120"/>
      <c r="PHP1" s="120"/>
      <c r="PHQ1" s="120"/>
      <c r="PHR1" s="120"/>
      <c r="PHS1" s="120"/>
      <c r="PHT1" s="120"/>
      <c r="PHU1" s="120"/>
      <c r="PHV1" s="120"/>
      <c r="PHW1" s="120"/>
      <c r="PHX1" s="120"/>
      <c r="PHY1" s="120"/>
      <c r="PHZ1" s="120"/>
      <c r="PIA1" s="120"/>
      <c r="PIB1" s="120"/>
      <c r="PIC1" s="120"/>
      <c r="PID1" s="120"/>
      <c r="PIE1" s="120"/>
      <c r="PIF1" s="120"/>
      <c r="PIG1" s="120"/>
      <c r="PIH1" s="120"/>
      <c r="PII1" s="120"/>
      <c r="PIJ1" s="120"/>
      <c r="PIK1" s="120"/>
      <c r="PIL1" s="120"/>
      <c r="PIM1" s="120"/>
      <c r="PIN1" s="120"/>
      <c r="PIO1" s="120"/>
      <c r="PIP1" s="120"/>
      <c r="PIQ1" s="120"/>
      <c r="PIR1" s="120"/>
      <c r="PIS1" s="120"/>
      <c r="PIT1" s="120"/>
      <c r="PIU1" s="120"/>
      <c r="PIV1" s="120"/>
      <c r="PIW1" s="120"/>
      <c r="PIX1" s="120"/>
      <c r="PIY1" s="120"/>
      <c r="PIZ1" s="120"/>
      <c r="PJA1" s="120"/>
      <c r="PJB1" s="120"/>
      <c r="PJC1" s="120"/>
      <c r="PJD1" s="120"/>
      <c r="PJE1" s="120"/>
      <c r="PJF1" s="120"/>
      <c r="PJG1" s="120"/>
      <c r="PJH1" s="120"/>
      <c r="PJI1" s="120"/>
      <c r="PJJ1" s="120"/>
      <c r="PJK1" s="120"/>
      <c r="PJL1" s="120"/>
      <c r="PJM1" s="120"/>
      <c r="PJN1" s="120"/>
      <c r="PJO1" s="120"/>
      <c r="PJP1" s="120"/>
      <c r="PJQ1" s="120"/>
      <c r="PJR1" s="120"/>
      <c r="PJS1" s="120"/>
      <c r="PJT1" s="120"/>
      <c r="PJU1" s="120"/>
      <c r="PJV1" s="120"/>
      <c r="PJW1" s="120"/>
      <c r="PJX1" s="120"/>
      <c r="PJY1" s="120"/>
      <c r="PJZ1" s="120"/>
      <c r="PKA1" s="120"/>
      <c r="PKB1" s="120"/>
      <c r="PKC1" s="120"/>
      <c r="PKD1" s="120"/>
      <c r="PKE1" s="120"/>
      <c r="PKF1" s="120"/>
      <c r="PKG1" s="120"/>
      <c r="PKH1" s="120"/>
      <c r="PKI1" s="120"/>
      <c r="PKJ1" s="120"/>
      <c r="PKK1" s="120"/>
      <c r="PKL1" s="120"/>
      <c r="PKM1" s="120"/>
      <c r="PKN1" s="120"/>
      <c r="PKO1" s="120"/>
      <c r="PKP1" s="120"/>
      <c r="PKQ1" s="120"/>
      <c r="PKR1" s="120"/>
      <c r="PKS1" s="120"/>
      <c r="PKT1" s="120"/>
      <c r="PKU1" s="120"/>
      <c r="PKV1" s="120"/>
      <c r="PKW1" s="120"/>
      <c r="PKX1" s="120"/>
      <c r="PKY1" s="120"/>
      <c r="PKZ1" s="120"/>
      <c r="PLA1" s="120"/>
      <c r="PLB1" s="120"/>
      <c r="PLC1" s="120"/>
      <c r="PLD1" s="120"/>
      <c r="PLE1" s="120"/>
      <c r="PLF1" s="120"/>
      <c r="PLG1" s="120"/>
      <c r="PLH1" s="120"/>
      <c r="PLI1" s="120"/>
      <c r="PLJ1" s="120"/>
      <c r="PLK1" s="120"/>
      <c r="PLL1" s="120"/>
      <c r="PLM1" s="120"/>
      <c r="PLN1" s="120"/>
      <c r="PLO1" s="120"/>
      <c r="PLP1" s="120"/>
      <c r="PLQ1" s="120"/>
      <c r="PLR1" s="120"/>
      <c r="PLS1" s="120"/>
      <c r="PLT1" s="120"/>
      <c r="PLU1" s="120"/>
      <c r="PLV1" s="120"/>
      <c r="PLW1" s="120"/>
      <c r="PLX1" s="120"/>
      <c r="PLY1" s="120"/>
      <c r="PLZ1" s="120"/>
      <c r="PMA1" s="120"/>
      <c r="PMB1" s="120"/>
      <c r="PMC1" s="120"/>
      <c r="PMD1" s="120"/>
      <c r="PME1" s="120"/>
      <c r="PMF1" s="120"/>
      <c r="PMG1" s="120"/>
      <c r="PMH1" s="120"/>
      <c r="PMI1" s="120"/>
      <c r="PMJ1" s="120"/>
      <c r="PMK1" s="120"/>
      <c r="PML1" s="120"/>
      <c r="PMM1" s="120"/>
      <c r="PMN1" s="120"/>
      <c r="PMO1" s="120"/>
      <c r="PMP1" s="120"/>
      <c r="PMQ1" s="120"/>
      <c r="PMR1" s="120"/>
      <c r="PMS1" s="120"/>
      <c r="PMT1" s="120"/>
      <c r="PMU1" s="120"/>
      <c r="PMV1" s="120"/>
      <c r="PMW1" s="120"/>
      <c r="PMX1" s="120"/>
      <c r="PMY1" s="120"/>
      <c r="PMZ1" s="120"/>
      <c r="PNA1" s="120"/>
      <c r="PNB1" s="120"/>
      <c r="PNC1" s="120"/>
      <c r="PND1" s="120"/>
      <c r="PNE1" s="120"/>
      <c r="PNF1" s="120"/>
      <c r="PNG1" s="120"/>
      <c r="PNH1" s="120"/>
      <c r="PNI1" s="120"/>
      <c r="PNJ1" s="120"/>
      <c r="PNK1" s="120"/>
      <c r="PNL1" s="120"/>
      <c r="PNM1" s="120"/>
      <c r="PNN1" s="120"/>
      <c r="PNO1" s="120"/>
      <c r="PNP1" s="120"/>
      <c r="PNQ1" s="120"/>
      <c r="PNR1" s="120"/>
      <c r="PNS1" s="120"/>
      <c r="PNT1" s="120"/>
      <c r="PNU1" s="120"/>
      <c r="PNV1" s="120"/>
      <c r="PNW1" s="120"/>
      <c r="PNX1" s="120"/>
      <c r="PNY1" s="120"/>
      <c r="PNZ1" s="120"/>
      <c r="POA1" s="120"/>
      <c r="POB1" s="120"/>
      <c r="POC1" s="120"/>
      <c r="POD1" s="120"/>
      <c r="POE1" s="120"/>
      <c r="POF1" s="120"/>
      <c r="POG1" s="120"/>
      <c r="POH1" s="120"/>
      <c r="POI1" s="120"/>
      <c r="POJ1" s="120"/>
      <c r="POK1" s="120"/>
      <c r="POL1" s="120"/>
      <c r="POM1" s="120"/>
      <c r="PON1" s="120"/>
      <c r="POO1" s="120"/>
      <c r="POP1" s="120"/>
      <c r="POQ1" s="120"/>
      <c r="POR1" s="120"/>
      <c r="POS1" s="120"/>
      <c r="POT1" s="120"/>
      <c r="POU1" s="120"/>
      <c r="POV1" s="120"/>
      <c r="POW1" s="120"/>
      <c r="POX1" s="120"/>
      <c r="POY1" s="120"/>
      <c r="POZ1" s="120"/>
      <c r="PPA1" s="120"/>
      <c r="PPB1" s="120"/>
      <c r="PPC1" s="120"/>
      <c r="PPD1" s="120"/>
      <c r="PPE1" s="120"/>
      <c r="PPF1" s="120"/>
      <c r="PPG1" s="120"/>
      <c r="PPH1" s="120"/>
      <c r="PPI1" s="120"/>
      <c r="PPJ1" s="120"/>
      <c r="PPK1" s="120"/>
      <c r="PPL1" s="120"/>
      <c r="PPM1" s="120"/>
      <c r="PPN1" s="120"/>
      <c r="PPO1" s="120"/>
      <c r="PPP1" s="120"/>
      <c r="PPQ1" s="120"/>
      <c r="PPR1" s="120"/>
      <c r="PPS1" s="120"/>
      <c r="PPT1" s="120"/>
      <c r="PPU1" s="120"/>
      <c r="PPV1" s="120"/>
      <c r="PPW1" s="120"/>
      <c r="PPX1" s="120"/>
      <c r="PPY1" s="120"/>
      <c r="PPZ1" s="120"/>
      <c r="PQA1" s="120"/>
      <c r="PQB1" s="120"/>
      <c r="PQC1" s="120"/>
      <c r="PQD1" s="120"/>
      <c r="PQE1" s="120"/>
      <c r="PQF1" s="120"/>
      <c r="PQG1" s="120"/>
      <c r="PQH1" s="120"/>
      <c r="PQI1" s="120"/>
      <c r="PQJ1" s="120"/>
      <c r="PQK1" s="120"/>
      <c r="PQL1" s="120"/>
      <c r="PQM1" s="120"/>
      <c r="PQN1" s="120"/>
      <c r="PQO1" s="120"/>
      <c r="PQP1" s="120"/>
      <c r="PQQ1" s="120"/>
      <c r="PQR1" s="120"/>
      <c r="PQS1" s="120"/>
      <c r="PQT1" s="120"/>
      <c r="PQU1" s="120"/>
      <c r="PQV1" s="120"/>
      <c r="PQW1" s="120"/>
      <c r="PQX1" s="120"/>
      <c r="PQY1" s="120"/>
      <c r="PQZ1" s="120"/>
      <c r="PRA1" s="120"/>
      <c r="PRB1" s="120"/>
      <c r="PRC1" s="120"/>
      <c r="PRD1" s="120"/>
      <c r="PRE1" s="120"/>
      <c r="PRF1" s="120"/>
      <c r="PRG1" s="120"/>
      <c r="PRH1" s="120"/>
      <c r="PRI1" s="120"/>
      <c r="PRJ1" s="120"/>
      <c r="PRK1" s="120"/>
      <c r="PRL1" s="120"/>
      <c r="PRM1" s="120"/>
      <c r="PRN1" s="120"/>
      <c r="PRO1" s="120"/>
      <c r="PRP1" s="120"/>
      <c r="PRQ1" s="120"/>
      <c r="PRR1" s="120"/>
      <c r="PRS1" s="120"/>
      <c r="PRT1" s="120"/>
      <c r="PRU1" s="120"/>
      <c r="PRV1" s="120"/>
      <c r="PRW1" s="120"/>
      <c r="PRX1" s="120"/>
      <c r="PRY1" s="120"/>
      <c r="PRZ1" s="120"/>
      <c r="PSA1" s="120"/>
      <c r="PSB1" s="120"/>
      <c r="PSC1" s="120"/>
      <c r="PSD1" s="120"/>
      <c r="PSE1" s="120"/>
      <c r="PSF1" s="120"/>
      <c r="PSG1" s="120"/>
      <c r="PSH1" s="120"/>
      <c r="PSI1" s="120"/>
      <c r="PSJ1" s="120"/>
      <c r="PSK1" s="120"/>
      <c r="PSL1" s="120"/>
      <c r="PSM1" s="120"/>
      <c r="PSN1" s="120"/>
      <c r="PSO1" s="120"/>
      <c r="PSP1" s="120"/>
      <c r="PSQ1" s="120"/>
      <c r="PSR1" s="120"/>
      <c r="PSS1" s="120"/>
      <c r="PST1" s="120"/>
      <c r="PSU1" s="120"/>
      <c r="PSV1" s="120"/>
      <c r="PSW1" s="120"/>
      <c r="PSX1" s="120"/>
      <c r="PSY1" s="120"/>
      <c r="PSZ1" s="120"/>
      <c r="PTA1" s="120"/>
      <c r="PTB1" s="120"/>
      <c r="PTC1" s="120"/>
      <c r="PTD1" s="120"/>
      <c r="PTE1" s="120"/>
      <c r="PTF1" s="120"/>
      <c r="PTG1" s="120"/>
      <c r="PTH1" s="120"/>
      <c r="PTI1" s="120"/>
      <c r="PTJ1" s="120"/>
      <c r="PTK1" s="120"/>
      <c r="PTL1" s="120"/>
      <c r="PTM1" s="120"/>
      <c r="PTN1" s="120"/>
      <c r="PTO1" s="120"/>
      <c r="PTP1" s="120"/>
      <c r="PTQ1" s="120"/>
      <c r="PTR1" s="120"/>
      <c r="PTS1" s="120"/>
      <c r="PTT1" s="120"/>
      <c r="PTU1" s="120"/>
      <c r="PTV1" s="120"/>
      <c r="PTW1" s="120"/>
      <c r="PTX1" s="120"/>
      <c r="PTY1" s="120"/>
      <c r="PTZ1" s="120"/>
      <c r="PUA1" s="120"/>
      <c r="PUB1" s="120"/>
      <c r="PUC1" s="120"/>
      <c r="PUD1" s="120"/>
      <c r="PUE1" s="120"/>
      <c r="PUF1" s="120"/>
      <c r="PUG1" s="120"/>
      <c r="PUH1" s="120"/>
      <c r="PUI1" s="120"/>
      <c r="PUJ1" s="120"/>
      <c r="PUK1" s="120"/>
      <c r="PUL1" s="120"/>
      <c r="PUM1" s="120"/>
      <c r="PUN1" s="120"/>
      <c r="PUO1" s="120"/>
      <c r="PUP1" s="120"/>
      <c r="PUQ1" s="120"/>
      <c r="PUR1" s="120"/>
      <c r="PUS1" s="120"/>
      <c r="PUT1" s="120"/>
      <c r="PUU1" s="120"/>
      <c r="PUV1" s="120"/>
      <c r="PUW1" s="120"/>
      <c r="PUX1" s="120"/>
      <c r="PUY1" s="120"/>
      <c r="PUZ1" s="120"/>
      <c r="PVA1" s="120"/>
      <c r="PVB1" s="120"/>
      <c r="PVC1" s="120"/>
      <c r="PVD1" s="120"/>
      <c r="PVE1" s="120"/>
      <c r="PVF1" s="120"/>
      <c r="PVG1" s="120"/>
      <c r="PVH1" s="120"/>
      <c r="PVI1" s="120"/>
      <c r="PVJ1" s="120"/>
      <c r="PVK1" s="120"/>
      <c r="PVL1" s="120"/>
      <c r="PVM1" s="120"/>
      <c r="PVN1" s="120"/>
      <c r="PVO1" s="120"/>
      <c r="PVP1" s="120"/>
      <c r="PVQ1" s="120"/>
      <c r="PVR1" s="120"/>
      <c r="PVS1" s="120"/>
      <c r="PVT1" s="120"/>
      <c r="PVU1" s="120"/>
      <c r="PVV1" s="120"/>
      <c r="PVW1" s="120"/>
      <c r="PVX1" s="120"/>
      <c r="PVY1" s="120"/>
      <c r="PVZ1" s="120"/>
      <c r="PWA1" s="120"/>
      <c r="PWB1" s="120"/>
      <c r="PWC1" s="120"/>
      <c r="PWD1" s="120"/>
      <c r="PWE1" s="120"/>
      <c r="PWF1" s="120"/>
      <c r="PWG1" s="120"/>
      <c r="PWH1" s="120"/>
      <c r="PWI1" s="120"/>
      <c r="PWJ1" s="120"/>
      <c r="PWK1" s="120"/>
      <c r="PWL1" s="120"/>
      <c r="PWM1" s="120"/>
      <c r="PWN1" s="120"/>
      <c r="PWO1" s="120"/>
      <c r="PWP1" s="120"/>
      <c r="PWQ1" s="120"/>
      <c r="PWR1" s="120"/>
      <c r="PWS1" s="120"/>
      <c r="PWT1" s="120"/>
      <c r="PWU1" s="120"/>
      <c r="PWV1" s="120"/>
      <c r="PWW1" s="120"/>
      <c r="PWX1" s="120"/>
      <c r="PWY1" s="120"/>
      <c r="PWZ1" s="120"/>
      <c r="PXA1" s="120"/>
      <c r="PXB1" s="120"/>
      <c r="PXC1" s="120"/>
      <c r="PXD1" s="120"/>
      <c r="PXE1" s="120"/>
      <c r="PXF1" s="120"/>
      <c r="PXG1" s="120"/>
      <c r="PXH1" s="120"/>
      <c r="PXI1" s="120"/>
      <c r="PXJ1" s="120"/>
      <c r="PXK1" s="120"/>
      <c r="PXL1" s="120"/>
      <c r="PXM1" s="120"/>
      <c r="PXN1" s="120"/>
      <c r="PXO1" s="120"/>
      <c r="PXP1" s="120"/>
      <c r="PXQ1" s="120"/>
      <c r="PXR1" s="120"/>
      <c r="PXS1" s="120"/>
      <c r="PXT1" s="120"/>
      <c r="PXU1" s="120"/>
      <c r="PXV1" s="120"/>
      <c r="PXW1" s="120"/>
      <c r="PXX1" s="120"/>
      <c r="PXY1" s="120"/>
      <c r="PXZ1" s="120"/>
      <c r="PYA1" s="120"/>
      <c r="PYB1" s="120"/>
      <c r="PYC1" s="120"/>
      <c r="PYD1" s="120"/>
      <c r="PYE1" s="120"/>
      <c r="PYF1" s="120"/>
      <c r="PYG1" s="120"/>
      <c r="PYH1" s="120"/>
      <c r="PYI1" s="120"/>
      <c r="PYJ1" s="120"/>
      <c r="PYK1" s="120"/>
      <c r="PYL1" s="120"/>
      <c r="PYM1" s="120"/>
      <c r="PYN1" s="120"/>
      <c r="PYO1" s="120"/>
      <c r="PYP1" s="120"/>
      <c r="PYQ1" s="120"/>
      <c r="PYR1" s="120"/>
      <c r="PYS1" s="120"/>
      <c r="PYT1" s="120"/>
      <c r="PYU1" s="120"/>
      <c r="PYV1" s="120"/>
      <c r="PYW1" s="120"/>
      <c r="PYX1" s="120"/>
      <c r="PYY1" s="120"/>
      <c r="PYZ1" s="120"/>
      <c r="PZA1" s="120"/>
      <c r="PZB1" s="120"/>
      <c r="PZC1" s="120"/>
      <c r="PZD1" s="120"/>
      <c r="PZE1" s="120"/>
      <c r="PZF1" s="120"/>
      <c r="PZG1" s="120"/>
      <c r="PZH1" s="120"/>
      <c r="PZI1" s="120"/>
      <c r="PZJ1" s="120"/>
      <c r="PZK1" s="120"/>
      <c r="PZL1" s="120"/>
      <c r="PZM1" s="120"/>
      <c r="PZN1" s="120"/>
      <c r="PZO1" s="120"/>
      <c r="PZP1" s="120"/>
      <c r="PZQ1" s="120"/>
      <c r="PZR1" s="120"/>
      <c r="PZS1" s="120"/>
      <c r="PZT1" s="120"/>
      <c r="PZU1" s="120"/>
      <c r="PZV1" s="120"/>
      <c r="PZW1" s="120"/>
      <c r="PZX1" s="120"/>
      <c r="PZY1" s="120"/>
      <c r="PZZ1" s="120"/>
      <c r="QAA1" s="120"/>
      <c r="QAB1" s="120"/>
      <c r="QAC1" s="120"/>
      <c r="QAD1" s="120"/>
      <c r="QAE1" s="120"/>
      <c r="QAF1" s="120"/>
      <c r="QAG1" s="120"/>
      <c r="QAH1" s="120"/>
      <c r="QAI1" s="120"/>
      <c r="QAJ1" s="120"/>
      <c r="QAK1" s="120"/>
      <c r="QAL1" s="120"/>
      <c r="QAM1" s="120"/>
      <c r="QAN1" s="120"/>
      <c r="QAO1" s="120"/>
      <c r="QAP1" s="120"/>
      <c r="QAQ1" s="120"/>
      <c r="QAR1" s="120"/>
      <c r="QAS1" s="120"/>
      <c r="QAT1" s="120"/>
      <c r="QAU1" s="120"/>
      <c r="QAV1" s="120"/>
      <c r="QAW1" s="120"/>
      <c r="QAX1" s="120"/>
      <c r="QAY1" s="120"/>
      <c r="QAZ1" s="120"/>
      <c r="QBA1" s="120"/>
      <c r="QBB1" s="120"/>
      <c r="QBC1" s="120"/>
      <c r="QBD1" s="120"/>
      <c r="QBE1" s="120"/>
      <c r="QBF1" s="120"/>
      <c r="QBG1" s="120"/>
      <c r="QBH1" s="120"/>
      <c r="QBI1" s="120"/>
      <c r="QBJ1" s="120"/>
      <c r="QBK1" s="120"/>
      <c r="QBL1" s="120"/>
      <c r="QBM1" s="120"/>
      <c r="QBN1" s="120"/>
      <c r="QBO1" s="120"/>
      <c r="QBP1" s="120"/>
      <c r="QBQ1" s="120"/>
      <c r="QBR1" s="120"/>
      <c r="QBS1" s="120"/>
      <c r="QBT1" s="120"/>
      <c r="QBU1" s="120"/>
      <c r="QBV1" s="120"/>
      <c r="QBW1" s="120"/>
      <c r="QBX1" s="120"/>
      <c r="QBY1" s="120"/>
      <c r="QBZ1" s="120"/>
      <c r="QCA1" s="120"/>
      <c r="QCB1" s="120"/>
      <c r="QCC1" s="120"/>
      <c r="QCD1" s="120"/>
      <c r="QCE1" s="120"/>
      <c r="QCF1" s="120"/>
      <c r="QCG1" s="120"/>
      <c r="QCH1" s="120"/>
      <c r="QCI1" s="120"/>
      <c r="QCJ1" s="120"/>
      <c r="QCK1" s="120"/>
      <c r="QCL1" s="120"/>
      <c r="QCM1" s="120"/>
      <c r="QCN1" s="120"/>
      <c r="QCO1" s="120"/>
      <c r="QCP1" s="120"/>
      <c r="QCQ1" s="120"/>
      <c r="QCR1" s="120"/>
      <c r="QCS1" s="120"/>
      <c r="QCT1" s="120"/>
      <c r="QCU1" s="120"/>
      <c r="QCV1" s="120"/>
      <c r="QCW1" s="120"/>
      <c r="QCX1" s="120"/>
      <c r="QCY1" s="120"/>
      <c r="QCZ1" s="120"/>
      <c r="QDA1" s="120"/>
      <c r="QDB1" s="120"/>
      <c r="QDC1" s="120"/>
      <c r="QDD1" s="120"/>
      <c r="QDE1" s="120"/>
      <c r="QDF1" s="120"/>
      <c r="QDG1" s="120"/>
      <c r="QDH1" s="120"/>
      <c r="QDI1" s="120"/>
      <c r="QDJ1" s="120"/>
      <c r="QDK1" s="120"/>
      <c r="QDL1" s="120"/>
      <c r="QDM1" s="120"/>
      <c r="QDN1" s="120"/>
      <c r="QDO1" s="120"/>
      <c r="QDP1" s="120"/>
      <c r="QDQ1" s="120"/>
      <c r="QDR1" s="120"/>
      <c r="QDS1" s="120"/>
      <c r="QDT1" s="120"/>
      <c r="QDU1" s="120"/>
      <c r="QDV1" s="120"/>
      <c r="QDW1" s="120"/>
      <c r="QDX1" s="120"/>
      <c r="QDY1" s="120"/>
      <c r="QDZ1" s="120"/>
      <c r="QEA1" s="120"/>
      <c r="QEB1" s="120"/>
      <c r="QEC1" s="120"/>
      <c r="QED1" s="120"/>
      <c r="QEE1" s="120"/>
      <c r="QEF1" s="120"/>
      <c r="QEG1" s="120"/>
      <c r="QEH1" s="120"/>
      <c r="QEI1" s="120"/>
      <c r="QEJ1" s="120"/>
      <c r="QEK1" s="120"/>
      <c r="QEL1" s="120"/>
      <c r="QEM1" s="120"/>
      <c r="QEN1" s="120"/>
      <c r="QEO1" s="120"/>
      <c r="QEP1" s="120"/>
      <c r="QEQ1" s="120"/>
      <c r="QER1" s="120"/>
      <c r="QES1" s="120"/>
      <c r="QET1" s="120"/>
      <c r="QEU1" s="120"/>
      <c r="QEV1" s="120"/>
      <c r="QEW1" s="120"/>
      <c r="QEX1" s="120"/>
      <c r="QEY1" s="120"/>
      <c r="QEZ1" s="120"/>
      <c r="QFA1" s="120"/>
      <c r="QFB1" s="120"/>
      <c r="QFC1" s="120"/>
      <c r="QFD1" s="120"/>
      <c r="QFE1" s="120"/>
      <c r="QFF1" s="120"/>
      <c r="QFG1" s="120"/>
      <c r="QFH1" s="120"/>
      <c r="QFI1" s="120"/>
      <c r="QFJ1" s="120"/>
      <c r="QFK1" s="120"/>
      <c r="QFL1" s="120"/>
      <c r="QFM1" s="120"/>
      <c r="QFN1" s="120"/>
      <c r="QFO1" s="120"/>
      <c r="QFP1" s="120"/>
      <c r="QFQ1" s="120"/>
      <c r="QFR1" s="120"/>
      <c r="QFS1" s="120"/>
      <c r="QFT1" s="120"/>
      <c r="QFU1" s="120"/>
      <c r="QFV1" s="120"/>
      <c r="QFW1" s="120"/>
      <c r="QFX1" s="120"/>
      <c r="QFY1" s="120"/>
      <c r="QFZ1" s="120"/>
      <c r="QGA1" s="120"/>
      <c r="QGB1" s="120"/>
      <c r="QGC1" s="120"/>
      <c r="QGD1" s="120"/>
      <c r="QGE1" s="120"/>
      <c r="QGF1" s="120"/>
      <c r="QGG1" s="120"/>
      <c r="QGH1" s="120"/>
      <c r="QGI1" s="120"/>
      <c r="QGJ1" s="120"/>
      <c r="QGK1" s="120"/>
      <c r="QGL1" s="120"/>
      <c r="QGM1" s="120"/>
      <c r="QGN1" s="120"/>
      <c r="QGO1" s="120"/>
      <c r="QGP1" s="120"/>
      <c r="QGQ1" s="120"/>
      <c r="QGR1" s="120"/>
      <c r="QGS1" s="120"/>
      <c r="QGT1" s="120"/>
      <c r="QGU1" s="120"/>
      <c r="QGV1" s="120"/>
      <c r="QGW1" s="120"/>
      <c r="QGX1" s="120"/>
      <c r="QGY1" s="120"/>
      <c r="QGZ1" s="120"/>
      <c r="QHA1" s="120"/>
      <c r="QHB1" s="120"/>
      <c r="QHC1" s="120"/>
      <c r="QHD1" s="120"/>
      <c r="QHE1" s="120"/>
      <c r="QHF1" s="120"/>
      <c r="QHG1" s="120"/>
      <c r="QHH1" s="120"/>
      <c r="QHI1" s="120"/>
      <c r="QHJ1" s="120"/>
      <c r="QHK1" s="120"/>
      <c r="QHL1" s="120"/>
      <c r="QHM1" s="120"/>
      <c r="QHN1" s="120"/>
      <c r="QHO1" s="120"/>
      <c r="QHP1" s="120"/>
      <c r="QHQ1" s="120"/>
      <c r="QHR1" s="120"/>
      <c r="QHS1" s="120"/>
      <c r="QHT1" s="120"/>
      <c r="QHU1" s="120"/>
      <c r="QHV1" s="120"/>
      <c r="QHW1" s="120"/>
      <c r="QHX1" s="120"/>
      <c r="QHY1" s="120"/>
      <c r="QHZ1" s="120"/>
      <c r="QIA1" s="120"/>
      <c r="QIB1" s="120"/>
      <c r="QIC1" s="120"/>
      <c r="QID1" s="120"/>
      <c r="QIE1" s="120"/>
      <c r="QIF1" s="120"/>
      <c r="QIG1" s="120"/>
      <c r="QIH1" s="120"/>
      <c r="QII1" s="120"/>
      <c r="QIJ1" s="120"/>
      <c r="QIK1" s="120"/>
      <c r="QIL1" s="120"/>
      <c r="QIM1" s="120"/>
      <c r="QIN1" s="120"/>
      <c r="QIO1" s="120"/>
      <c r="QIP1" s="120"/>
      <c r="QIQ1" s="120"/>
      <c r="QIR1" s="120"/>
      <c r="QIS1" s="120"/>
      <c r="QIT1" s="120"/>
      <c r="QIU1" s="120"/>
      <c r="QIV1" s="120"/>
      <c r="QIW1" s="120"/>
      <c r="QIX1" s="120"/>
      <c r="QIY1" s="120"/>
      <c r="QIZ1" s="120"/>
      <c r="QJA1" s="120"/>
      <c r="QJB1" s="120"/>
      <c r="QJC1" s="120"/>
      <c r="QJD1" s="120"/>
      <c r="QJE1" s="120"/>
      <c r="QJF1" s="120"/>
      <c r="QJG1" s="120"/>
      <c r="QJH1" s="120"/>
      <c r="QJI1" s="120"/>
      <c r="QJJ1" s="120"/>
      <c r="QJK1" s="120"/>
      <c r="QJL1" s="120"/>
      <c r="QJM1" s="120"/>
      <c r="QJN1" s="120"/>
      <c r="QJO1" s="120"/>
      <c r="QJP1" s="120"/>
      <c r="QJQ1" s="120"/>
      <c r="QJR1" s="120"/>
      <c r="QJS1" s="120"/>
      <c r="QJT1" s="120"/>
      <c r="QJU1" s="120"/>
      <c r="QJV1" s="120"/>
      <c r="QJW1" s="120"/>
      <c r="QJX1" s="120"/>
      <c r="QJY1" s="120"/>
      <c r="QJZ1" s="120"/>
      <c r="QKA1" s="120"/>
      <c r="QKB1" s="120"/>
      <c r="QKC1" s="120"/>
      <c r="QKD1" s="120"/>
      <c r="QKE1" s="120"/>
      <c r="QKF1" s="120"/>
      <c r="QKG1" s="120"/>
      <c r="QKH1" s="120"/>
      <c r="QKI1" s="120"/>
      <c r="QKJ1" s="120"/>
      <c r="QKK1" s="120"/>
      <c r="QKL1" s="120"/>
      <c r="QKM1" s="120"/>
      <c r="QKN1" s="120"/>
      <c r="QKO1" s="120"/>
      <c r="QKP1" s="120"/>
      <c r="QKQ1" s="120"/>
      <c r="QKR1" s="120"/>
      <c r="QKS1" s="120"/>
      <c r="QKT1" s="120"/>
      <c r="QKU1" s="120"/>
      <c r="QKV1" s="120"/>
      <c r="QKW1" s="120"/>
      <c r="QKX1" s="120"/>
      <c r="QKY1" s="120"/>
      <c r="QKZ1" s="120"/>
      <c r="QLA1" s="120"/>
      <c r="QLB1" s="120"/>
      <c r="QLC1" s="120"/>
      <c r="QLD1" s="120"/>
      <c r="QLE1" s="120"/>
      <c r="QLF1" s="120"/>
      <c r="QLG1" s="120"/>
      <c r="QLH1" s="120"/>
      <c r="QLI1" s="120"/>
      <c r="QLJ1" s="120"/>
      <c r="QLK1" s="120"/>
      <c r="QLL1" s="120"/>
      <c r="QLM1" s="120"/>
      <c r="QLN1" s="120"/>
      <c r="QLO1" s="120"/>
      <c r="QLP1" s="120"/>
      <c r="QLQ1" s="120"/>
      <c r="QLR1" s="120"/>
      <c r="QLS1" s="120"/>
      <c r="QLT1" s="120"/>
      <c r="QLU1" s="120"/>
      <c r="QLV1" s="120"/>
      <c r="QLW1" s="120"/>
      <c r="QLX1" s="120"/>
      <c r="QLY1" s="120"/>
      <c r="QLZ1" s="120"/>
      <c r="QMA1" s="120"/>
      <c r="QMB1" s="120"/>
      <c r="QMC1" s="120"/>
      <c r="QMD1" s="120"/>
      <c r="QME1" s="120"/>
      <c r="QMF1" s="120"/>
      <c r="QMG1" s="120"/>
      <c r="QMH1" s="120"/>
      <c r="QMI1" s="120"/>
      <c r="QMJ1" s="120"/>
      <c r="QMK1" s="120"/>
      <c r="QML1" s="120"/>
      <c r="QMM1" s="120"/>
      <c r="QMN1" s="120"/>
      <c r="QMO1" s="120"/>
      <c r="QMP1" s="120"/>
      <c r="QMQ1" s="120"/>
      <c r="QMR1" s="120"/>
      <c r="QMS1" s="120"/>
      <c r="QMT1" s="120"/>
      <c r="QMU1" s="120"/>
      <c r="QMV1" s="120"/>
      <c r="QMW1" s="120"/>
      <c r="QMX1" s="120"/>
      <c r="QMY1" s="120"/>
      <c r="QMZ1" s="120"/>
      <c r="QNA1" s="120"/>
      <c r="QNB1" s="120"/>
      <c r="QNC1" s="120"/>
      <c r="QND1" s="120"/>
      <c r="QNE1" s="120"/>
      <c r="QNF1" s="120"/>
      <c r="QNG1" s="120"/>
      <c r="QNH1" s="120"/>
      <c r="QNI1" s="120"/>
      <c r="QNJ1" s="120"/>
      <c r="QNK1" s="120"/>
      <c r="QNL1" s="120"/>
      <c r="QNM1" s="120"/>
      <c r="QNN1" s="120"/>
      <c r="QNO1" s="120"/>
      <c r="QNP1" s="120"/>
      <c r="QNQ1" s="120"/>
      <c r="QNR1" s="120"/>
      <c r="QNS1" s="120"/>
      <c r="QNT1" s="120"/>
      <c r="QNU1" s="120"/>
      <c r="QNV1" s="120"/>
      <c r="QNW1" s="120"/>
      <c r="QNX1" s="120"/>
      <c r="QNY1" s="120"/>
      <c r="QNZ1" s="120"/>
      <c r="QOA1" s="120"/>
      <c r="QOB1" s="120"/>
      <c r="QOC1" s="120"/>
      <c r="QOD1" s="120"/>
      <c r="QOE1" s="120"/>
      <c r="QOF1" s="120"/>
      <c r="QOG1" s="120"/>
      <c r="QOH1" s="120"/>
      <c r="QOI1" s="120"/>
      <c r="QOJ1" s="120"/>
      <c r="QOK1" s="120"/>
      <c r="QOL1" s="120"/>
      <c r="QOM1" s="120"/>
      <c r="QON1" s="120"/>
      <c r="QOO1" s="120"/>
      <c r="QOP1" s="120"/>
      <c r="QOQ1" s="120"/>
      <c r="QOR1" s="120"/>
      <c r="QOS1" s="120"/>
      <c r="QOT1" s="120"/>
      <c r="QOU1" s="120"/>
      <c r="QOV1" s="120"/>
      <c r="QOW1" s="120"/>
      <c r="QOX1" s="120"/>
      <c r="QOY1" s="120"/>
      <c r="QOZ1" s="120"/>
      <c r="QPA1" s="120"/>
      <c r="QPB1" s="120"/>
      <c r="QPC1" s="120"/>
      <c r="QPD1" s="120"/>
      <c r="QPE1" s="120"/>
      <c r="QPF1" s="120"/>
      <c r="QPG1" s="120"/>
      <c r="QPH1" s="120"/>
      <c r="QPI1" s="120"/>
      <c r="QPJ1" s="120"/>
      <c r="QPK1" s="120"/>
      <c r="QPL1" s="120"/>
      <c r="QPM1" s="120"/>
      <c r="QPN1" s="120"/>
      <c r="QPO1" s="120"/>
      <c r="QPP1" s="120"/>
      <c r="QPQ1" s="120"/>
      <c r="QPR1" s="120"/>
      <c r="QPS1" s="120"/>
      <c r="QPT1" s="120"/>
      <c r="QPU1" s="120"/>
      <c r="QPV1" s="120"/>
      <c r="QPW1" s="120"/>
      <c r="QPX1" s="120"/>
      <c r="QPY1" s="120"/>
      <c r="QPZ1" s="120"/>
      <c r="QQA1" s="120"/>
      <c r="QQB1" s="120"/>
      <c r="QQC1" s="120"/>
      <c r="QQD1" s="120"/>
      <c r="QQE1" s="120"/>
      <c r="QQF1" s="120"/>
      <c r="QQG1" s="120"/>
      <c r="QQH1" s="120"/>
      <c r="QQI1" s="120"/>
      <c r="QQJ1" s="120"/>
      <c r="QQK1" s="120"/>
      <c r="QQL1" s="120"/>
      <c r="QQM1" s="120"/>
      <c r="QQN1" s="120"/>
      <c r="QQO1" s="120"/>
      <c r="QQP1" s="120"/>
      <c r="QQQ1" s="120"/>
      <c r="QQR1" s="120"/>
      <c r="QQS1" s="120"/>
      <c r="QQT1" s="120"/>
      <c r="QQU1" s="120"/>
      <c r="QQV1" s="120"/>
      <c r="QQW1" s="120"/>
      <c r="QQX1" s="120"/>
      <c r="QQY1" s="120"/>
      <c r="QQZ1" s="120"/>
      <c r="QRA1" s="120"/>
      <c r="QRB1" s="120"/>
      <c r="QRC1" s="120"/>
      <c r="QRD1" s="120"/>
      <c r="QRE1" s="120"/>
      <c r="QRF1" s="120"/>
      <c r="QRG1" s="120"/>
      <c r="QRH1" s="120"/>
      <c r="QRI1" s="120"/>
      <c r="QRJ1" s="120"/>
      <c r="QRK1" s="120"/>
      <c r="QRL1" s="120"/>
      <c r="QRM1" s="120"/>
      <c r="QRN1" s="120"/>
      <c r="QRO1" s="120"/>
      <c r="QRP1" s="120"/>
      <c r="QRQ1" s="120"/>
      <c r="QRR1" s="120"/>
      <c r="QRS1" s="120"/>
      <c r="QRT1" s="120"/>
      <c r="QRU1" s="120"/>
      <c r="QRV1" s="120"/>
      <c r="QRW1" s="120"/>
      <c r="QRX1" s="120"/>
      <c r="QRY1" s="120"/>
      <c r="QRZ1" s="120"/>
      <c r="QSA1" s="120"/>
      <c r="QSB1" s="120"/>
      <c r="QSC1" s="120"/>
      <c r="QSD1" s="120"/>
      <c r="QSE1" s="120"/>
      <c r="QSF1" s="120"/>
      <c r="QSG1" s="120"/>
      <c r="QSH1" s="120"/>
      <c r="QSI1" s="120"/>
      <c r="QSJ1" s="120"/>
      <c r="QSK1" s="120"/>
      <c r="QSL1" s="120"/>
      <c r="QSM1" s="120"/>
      <c r="QSN1" s="120"/>
      <c r="QSO1" s="120"/>
      <c r="QSP1" s="120"/>
      <c r="QSQ1" s="120"/>
      <c r="QSR1" s="120"/>
      <c r="QSS1" s="120"/>
      <c r="QST1" s="120"/>
      <c r="QSU1" s="120"/>
      <c r="QSV1" s="120"/>
      <c r="QSW1" s="120"/>
      <c r="QSX1" s="120"/>
      <c r="QSY1" s="120"/>
      <c r="QSZ1" s="120"/>
      <c r="QTA1" s="120"/>
      <c r="QTB1" s="120"/>
      <c r="QTC1" s="120"/>
      <c r="QTD1" s="120"/>
      <c r="QTE1" s="120"/>
      <c r="QTF1" s="120"/>
      <c r="QTG1" s="120"/>
      <c r="QTH1" s="120"/>
      <c r="QTI1" s="120"/>
      <c r="QTJ1" s="120"/>
      <c r="QTK1" s="120"/>
      <c r="QTL1" s="120"/>
      <c r="QTM1" s="120"/>
      <c r="QTN1" s="120"/>
      <c r="QTO1" s="120"/>
      <c r="QTP1" s="120"/>
      <c r="QTQ1" s="120"/>
      <c r="QTR1" s="120"/>
      <c r="QTS1" s="120"/>
      <c r="QTT1" s="120"/>
      <c r="QTU1" s="120"/>
      <c r="QTV1" s="120"/>
      <c r="QTW1" s="120"/>
      <c r="QTX1" s="120"/>
      <c r="QTY1" s="120"/>
      <c r="QTZ1" s="120"/>
      <c r="QUA1" s="120"/>
      <c r="QUB1" s="120"/>
      <c r="QUC1" s="120"/>
      <c r="QUD1" s="120"/>
      <c r="QUE1" s="120"/>
      <c r="QUF1" s="120"/>
      <c r="QUG1" s="120"/>
      <c r="QUH1" s="120"/>
      <c r="QUI1" s="120"/>
      <c r="QUJ1" s="120"/>
      <c r="QUK1" s="120"/>
      <c r="QUL1" s="120"/>
      <c r="QUM1" s="120"/>
      <c r="QUN1" s="120"/>
      <c r="QUO1" s="120"/>
      <c r="QUP1" s="120"/>
      <c r="QUQ1" s="120"/>
      <c r="QUR1" s="120"/>
      <c r="QUS1" s="120"/>
      <c r="QUT1" s="120"/>
      <c r="QUU1" s="120"/>
      <c r="QUV1" s="120"/>
      <c r="QUW1" s="120"/>
      <c r="QUX1" s="120"/>
      <c r="QUY1" s="120"/>
      <c r="QUZ1" s="120"/>
      <c r="QVA1" s="120"/>
      <c r="QVB1" s="120"/>
      <c r="QVC1" s="120"/>
      <c r="QVD1" s="120"/>
      <c r="QVE1" s="120"/>
      <c r="QVF1" s="120"/>
      <c r="QVG1" s="120"/>
      <c r="QVH1" s="120"/>
      <c r="QVI1" s="120"/>
      <c r="QVJ1" s="120"/>
      <c r="QVK1" s="120"/>
      <c r="QVL1" s="120"/>
      <c r="QVM1" s="120"/>
      <c r="QVN1" s="120"/>
      <c r="QVO1" s="120"/>
      <c r="QVP1" s="120"/>
      <c r="QVQ1" s="120"/>
      <c r="QVR1" s="120"/>
      <c r="QVS1" s="120"/>
      <c r="QVT1" s="120"/>
      <c r="QVU1" s="120"/>
      <c r="QVV1" s="120"/>
      <c r="QVW1" s="120"/>
      <c r="QVX1" s="120"/>
      <c r="QVY1" s="120"/>
      <c r="QVZ1" s="120"/>
      <c r="QWA1" s="120"/>
      <c r="QWB1" s="120"/>
      <c r="QWC1" s="120"/>
      <c r="QWD1" s="120"/>
      <c r="QWE1" s="120"/>
      <c r="QWF1" s="120"/>
      <c r="QWG1" s="120"/>
      <c r="QWH1" s="120"/>
      <c r="QWI1" s="120"/>
      <c r="QWJ1" s="120"/>
      <c r="QWK1" s="120"/>
      <c r="QWL1" s="120"/>
      <c r="QWM1" s="120"/>
      <c r="QWN1" s="120"/>
      <c r="QWO1" s="120"/>
      <c r="QWP1" s="120"/>
      <c r="QWQ1" s="120"/>
      <c r="QWR1" s="120"/>
      <c r="QWS1" s="120"/>
      <c r="QWT1" s="120"/>
      <c r="QWU1" s="120"/>
      <c r="QWV1" s="120"/>
      <c r="QWW1" s="120"/>
      <c r="QWX1" s="120"/>
      <c r="QWY1" s="120"/>
      <c r="QWZ1" s="120"/>
      <c r="QXA1" s="120"/>
      <c r="QXB1" s="120"/>
      <c r="QXC1" s="120"/>
      <c r="QXD1" s="120"/>
      <c r="QXE1" s="120"/>
      <c r="QXF1" s="120"/>
      <c r="QXG1" s="120"/>
      <c r="QXH1" s="120"/>
      <c r="QXI1" s="120"/>
      <c r="QXJ1" s="120"/>
      <c r="QXK1" s="120"/>
      <c r="QXL1" s="120"/>
      <c r="QXM1" s="120"/>
      <c r="QXN1" s="120"/>
      <c r="QXO1" s="120"/>
      <c r="QXP1" s="120"/>
      <c r="QXQ1" s="120"/>
      <c r="QXR1" s="120"/>
      <c r="QXS1" s="120"/>
      <c r="QXT1" s="120"/>
      <c r="QXU1" s="120"/>
      <c r="QXV1" s="120"/>
      <c r="QXW1" s="120"/>
      <c r="QXX1" s="120"/>
      <c r="QXY1" s="120"/>
      <c r="QXZ1" s="120"/>
      <c r="QYA1" s="120"/>
      <c r="QYB1" s="120"/>
      <c r="QYC1" s="120"/>
      <c r="QYD1" s="120"/>
      <c r="QYE1" s="120"/>
      <c r="QYF1" s="120"/>
      <c r="QYG1" s="120"/>
      <c r="QYH1" s="120"/>
      <c r="QYI1" s="120"/>
      <c r="QYJ1" s="120"/>
      <c r="QYK1" s="120"/>
      <c r="QYL1" s="120"/>
      <c r="QYM1" s="120"/>
      <c r="QYN1" s="120"/>
      <c r="QYO1" s="120"/>
      <c r="QYP1" s="120"/>
      <c r="QYQ1" s="120"/>
      <c r="QYR1" s="120"/>
      <c r="QYS1" s="120"/>
      <c r="QYT1" s="120"/>
      <c r="QYU1" s="120"/>
      <c r="QYV1" s="120"/>
      <c r="QYW1" s="120"/>
      <c r="QYX1" s="120"/>
      <c r="QYY1" s="120"/>
      <c r="QYZ1" s="120"/>
      <c r="QZA1" s="120"/>
      <c r="QZB1" s="120"/>
      <c r="QZC1" s="120"/>
      <c r="QZD1" s="120"/>
      <c r="QZE1" s="120"/>
      <c r="QZF1" s="120"/>
      <c r="QZG1" s="120"/>
      <c r="QZH1" s="120"/>
      <c r="QZI1" s="120"/>
      <c r="QZJ1" s="120"/>
      <c r="QZK1" s="120"/>
      <c r="QZL1" s="120"/>
      <c r="QZM1" s="120"/>
      <c r="QZN1" s="120"/>
      <c r="QZO1" s="120"/>
      <c r="QZP1" s="120"/>
      <c r="QZQ1" s="120"/>
      <c r="QZR1" s="120"/>
      <c r="QZS1" s="120"/>
      <c r="QZT1" s="120"/>
      <c r="QZU1" s="120"/>
      <c r="QZV1" s="120"/>
      <c r="QZW1" s="120"/>
      <c r="QZX1" s="120"/>
      <c r="QZY1" s="120"/>
      <c r="QZZ1" s="120"/>
      <c r="RAA1" s="120"/>
      <c r="RAB1" s="120"/>
      <c r="RAC1" s="120"/>
      <c r="RAD1" s="120"/>
      <c r="RAE1" s="120"/>
      <c r="RAF1" s="120"/>
      <c r="RAG1" s="120"/>
      <c r="RAH1" s="120"/>
      <c r="RAI1" s="120"/>
      <c r="RAJ1" s="120"/>
      <c r="RAK1" s="120"/>
      <c r="RAL1" s="120"/>
      <c r="RAM1" s="120"/>
      <c r="RAN1" s="120"/>
      <c r="RAO1" s="120"/>
      <c r="RAP1" s="120"/>
      <c r="RAQ1" s="120"/>
      <c r="RAR1" s="120"/>
      <c r="RAS1" s="120"/>
      <c r="RAT1" s="120"/>
      <c r="RAU1" s="120"/>
      <c r="RAV1" s="120"/>
      <c r="RAW1" s="120"/>
      <c r="RAX1" s="120"/>
      <c r="RAY1" s="120"/>
      <c r="RAZ1" s="120"/>
      <c r="RBA1" s="120"/>
      <c r="RBB1" s="120"/>
      <c r="RBC1" s="120"/>
      <c r="RBD1" s="120"/>
      <c r="RBE1" s="120"/>
      <c r="RBF1" s="120"/>
      <c r="RBG1" s="120"/>
      <c r="RBH1" s="120"/>
      <c r="RBI1" s="120"/>
      <c r="RBJ1" s="120"/>
      <c r="RBK1" s="120"/>
      <c r="RBL1" s="120"/>
      <c r="RBM1" s="120"/>
      <c r="RBN1" s="120"/>
      <c r="RBO1" s="120"/>
      <c r="RBP1" s="120"/>
      <c r="RBQ1" s="120"/>
      <c r="RBR1" s="120"/>
      <c r="RBS1" s="120"/>
      <c r="RBT1" s="120"/>
      <c r="RBU1" s="120"/>
      <c r="RBV1" s="120"/>
      <c r="RBW1" s="120"/>
      <c r="RBX1" s="120"/>
      <c r="RBY1" s="120"/>
      <c r="RBZ1" s="120"/>
      <c r="RCA1" s="120"/>
      <c r="RCB1" s="120"/>
      <c r="RCC1" s="120"/>
      <c r="RCD1" s="120"/>
      <c r="RCE1" s="120"/>
      <c r="RCF1" s="120"/>
      <c r="RCG1" s="120"/>
      <c r="RCH1" s="120"/>
      <c r="RCI1" s="120"/>
      <c r="RCJ1" s="120"/>
      <c r="RCK1" s="120"/>
      <c r="RCL1" s="120"/>
      <c r="RCM1" s="120"/>
      <c r="RCN1" s="120"/>
      <c r="RCO1" s="120"/>
      <c r="RCP1" s="120"/>
      <c r="RCQ1" s="120"/>
      <c r="RCR1" s="120"/>
      <c r="RCS1" s="120"/>
      <c r="RCT1" s="120"/>
      <c r="RCU1" s="120"/>
      <c r="RCV1" s="120"/>
      <c r="RCW1" s="120"/>
      <c r="RCX1" s="120"/>
      <c r="RCY1" s="120"/>
      <c r="RCZ1" s="120"/>
      <c r="RDA1" s="120"/>
      <c r="RDB1" s="120"/>
      <c r="RDC1" s="120"/>
      <c r="RDD1" s="120"/>
      <c r="RDE1" s="120"/>
      <c r="RDF1" s="120"/>
      <c r="RDG1" s="120"/>
      <c r="RDH1" s="120"/>
      <c r="RDI1" s="120"/>
      <c r="RDJ1" s="120"/>
      <c r="RDK1" s="120"/>
      <c r="RDL1" s="120"/>
      <c r="RDM1" s="120"/>
      <c r="RDN1" s="120"/>
      <c r="RDO1" s="120"/>
      <c r="RDP1" s="120"/>
      <c r="RDQ1" s="120"/>
      <c r="RDR1" s="120"/>
      <c r="RDS1" s="120"/>
      <c r="RDT1" s="120"/>
      <c r="RDU1" s="120"/>
      <c r="RDV1" s="120"/>
      <c r="RDW1" s="120"/>
      <c r="RDX1" s="120"/>
      <c r="RDY1" s="120"/>
      <c r="RDZ1" s="120"/>
      <c r="REA1" s="120"/>
      <c r="REB1" s="120"/>
      <c r="REC1" s="120"/>
      <c r="RED1" s="120"/>
      <c r="REE1" s="120"/>
      <c r="REF1" s="120"/>
      <c r="REG1" s="120"/>
      <c r="REH1" s="120"/>
      <c r="REI1" s="120"/>
      <c r="REJ1" s="120"/>
      <c r="REK1" s="120"/>
      <c r="REL1" s="120"/>
      <c r="REM1" s="120"/>
      <c r="REN1" s="120"/>
      <c r="REO1" s="120"/>
      <c r="REP1" s="120"/>
      <c r="REQ1" s="120"/>
      <c r="RER1" s="120"/>
      <c r="RES1" s="120"/>
      <c r="RET1" s="120"/>
      <c r="REU1" s="120"/>
      <c r="REV1" s="120"/>
      <c r="REW1" s="120"/>
      <c r="REX1" s="120"/>
      <c r="REY1" s="120"/>
      <c r="REZ1" s="120"/>
      <c r="RFA1" s="120"/>
      <c r="RFB1" s="120"/>
      <c r="RFC1" s="120"/>
      <c r="RFD1" s="120"/>
      <c r="RFE1" s="120"/>
      <c r="RFF1" s="120"/>
      <c r="RFG1" s="120"/>
      <c r="RFH1" s="120"/>
      <c r="RFI1" s="120"/>
      <c r="RFJ1" s="120"/>
      <c r="RFK1" s="120"/>
      <c r="RFL1" s="120"/>
      <c r="RFM1" s="120"/>
      <c r="RFN1" s="120"/>
      <c r="RFO1" s="120"/>
      <c r="RFP1" s="120"/>
      <c r="RFQ1" s="120"/>
      <c r="RFR1" s="120"/>
      <c r="RFS1" s="120"/>
      <c r="RFT1" s="120"/>
      <c r="RFU1" s="120"/>
      <c r="RFV1" s="120"/>
      <c r="RFW1" s="120"/>
      <c r="RFX1" s="120"/>
      <c r="RFY1" s="120"/>
      <c r="RFZ1" s="120"/>
      <c r="RGA1" s="120"/>
      <c r="RGB1" s="120"/>
      <c r="RGC1" s="120"/>
      <c r="RGD1" s="120"/>
      <c r="RGE1" s="120"/>
      <c r="RGF1" s="120"/>
      <c r="RGG1" s="120"/>
      <c r="RGH1" s="120"/>
      <c r="RGI1" s="120"/>
      <c r="RGJ1" s="120"/>
      <c r="RGK1" s="120"/>
      <c r="RGL1" s="120"/>
      <c r="RGM1" s="120"/>
      <c r="RGN1" s="120"/>
      <c r="RGO1" s="120"/>
      <c r="RGP1" s="120"/>
      <c r="RGQ1" s="120"/>
      <c r="RGR1" s="120"/>
      <c r="RGS1" s="120"/>
      <c r="RGT1" s="120"/>
      <c r="RGU1" s="120"/>
      <c r="RGV1" s="120"/>
      <c r="RGW1" s="120"/>
      <c r="RGX1" s="120"/>
      <c r="RGY1" s="120"/>
      <c r="RGZ1" s="120"/>
      <c r="RHA1" s="120"/>
      <c r="RHB1" s="120"/>
      <c r="RHC1" s="120"/>
      <c r="RHD1" s="120"/>
      <c r="RHE1" s="120"/>
      <c r="RHF1" s="120"/>
      <c r="RHG1" s="120"/>
      <c r="RHH1" s="120"/>
      <c r="RHI1" s="120"/>
      <c r="RHJ1" s="120"/>
      <c r="RHK1" s="120"/>
      <c r="RHL1" s="120"/>
      <c r="RHM1" s="120"/>
      <c r="RHN1" s="120"/>
      <c r="RHO1" s="120"/>
      <c r="RHP1" s="120"/>
      <c r="RHQ1" s="120"/>
      <c r="RHR1" s="120"/>
      <c r="RHS1" s="120"/>
      <c r="RHT1" s="120"/>
      <c r="RHU1" s="120"/>
      <c r="RHV1" s="120"/>
      <c r="RHW1" s="120"/>
      <c r="RHX1" s="120"/>
      <c r="RHY1" s="120"/>
      <c r="RHZ1" s="120"/>
      <c r="RIA1" s="120"/>
      <c r="RIB1" s="120"/>
      <c r="RIC1" s="120"/>
      <c r="RID1" s="120"/>
      <c r="RIE1" s="120"/>
      <c r="RIF1" s="120"/>
      <c r="RIG1" s="120"/>
      <c r="RIH1" s="120"/>
      <c r="RII1" s="120"/>
      <c r="RIJ1" s="120"/>
      <c r="RIK1" s="120"/>
      <c r="RIL1" s="120"/>
      <c r="RIM1" s="120"/>
      <c r="RIN1" s="120"/>
      <c r="RIO1" s="120"/>
      <c r="RIP1" s="120"/>
      <c r="RIQ1" s="120"/>
      <c r="RIR1" s="120"/>
      <c r="RIS1" s="120"/>
      <c r="RIT1" s="120"/>
      <c r="RIU1" s="120"/>
      <c r="RIV1" s="120"/>
      <c r="RIW1" s="120"/>
      <c r="RIX1" s="120"/>
      <c r="RIY1" s="120"/>
      <c r="RIZ1" s="120"/>
      <c r="RJA1" s="120"/>
      <c r="RJB1" s="120"/>
      <c r="RJC1" s="120"/>
      <c r="RJD1" s="120"/>
      <c r="RJE1" s="120"/>
      <c r="RJF1" s="120"/>
      <c r="RJG1" s="120"/>
      <c r="RJH1" s="120"/>
      <c r="RJI1" s="120"/>
      <c r="RJJ1" s="120"/>
      <c r="RJK1" s="120"/>
      <c r="RJL1" s="120"/>
      <c r="RJM1" s="120"/>
      <c r="RJN1" s="120"/>
      <c r="RJO1" s="120"/>
      <c r="RJP1" s="120"/>
      <c r="RJQ1" s="120"/>
      <c r="RJR1" s="120"/>
      <c r="RJS1" s="120"/>
      <c r="RJT1" s="120"/>
      <c r="RJU1" s="120"/>
      <c r="RJV1" s="120"/>
      <c r="RJW1" s="120"/>
      <c r="RJX1" s="120"/>
      <c r="RJY1" s="120"/>
      <c r="RJZ1" s="120"/>
      <c r="RKA1" s="120"/>
      <c r="RKB1" s="120"/>
      <c r="RKC1" s="120"/>
      <c r="RKD1" s="120"/>
      <c r="RKE1" s="120"/>
      <c r="RKF1" s="120"/>
      <c r="RKG1" s="120"/>
      <c r="RKH1" s="120"/>
      <c r="RKI1" s="120"/>
      <c r="RKJ1" s="120"/>
      <c r="RKK1" s="120"/>
      <c r="RKL1" s="120"/>
      <c r="RKM1" s="120"/>
      <c r="RKN1" s="120"/>
      <c r="RKO1" s="120"/>
      <c r="RKP1" s="120"/>
      <c r="RKQ1" s="120"/>
      <c r="RKR1" s="120"/>
      <c r="RKS1" s="120"/>
      <c r="RKT1" s="120"/>
      <c r="RKU1" s="120"/>
      <c r="RKV1" s="120"/>
      <c r="RKW1" s="120"/>
      <c r="RKX1" s="120"/>
      <c r="RKY1" s="120"/>
      <c r="RKZ1" s="120"/>
      <c r="RLA1" s="120"/>
      <c r="RLB1" s="120"/>
      <c r="RLC1" s="120"/>
      <c r="RLD1" s="120"/>
      <c r="RLE1" s="120"/>
      <c r="RLF1" s="120"/>
      <c r="RLG1" s="120"/>
      <c r="RLH1" s="120"/>
      <c r="RLI1" s="120"/>
      <c r="RLJ1" s="120"/>
      <c r="RLK1" s="120"/>
      <c r="RLL1" s="120"/>
      <c r="RLM1" s="120"/>
      <c r="RLN1" s="120"/>
      <c r="RLO1" s="120"/>
      <c r="RLP1" s="120"/>
      <c r="RLQ1" s="120"/>
      <c r="RLR1" s="120"/>
      <c r="RLS1" s="120"/>
      <c r="RLT1" s="120"/>
      <c r="RLU1" s="120"/>
      <c r="RLV1" s="120"/>
      <c r="RLW1" s="120"/>
      <c r="RLX1" s="120"/>
      <c r="RLY1" s="120"/>
      <c r="RLZ1" s="120"/>
      <c r="RMA1" s="120"/>
      <c r="RMB1" s="120"/>
      <c r="RMC1" s="120"/>
      <c r="RMD1" s="120"/>
      <c r="RME1" s="120"/>
      <c r="RMF1" s="120"/>
      <c r="RMG1" s="120"/>
      <c r="RMH1" s="120"/>
      <c r="RMI1" s="120"/>
      <c r="RMJ1" s="120"/>
      <c r="RMK1" s="120"/>
      <c r="RML1" s="120"/>
      <c r="RMM1" s="120"/>
      <c r="RMN1" s="120"/>
      <c r="RMO1" s="120"/>
      <c r="RMP1" s="120"/>
      <c r="RMQ1" s="120"/>
      <c r="RMR1" s="120"/>
      <c r="RMS1" s="120"/>
      <c r="RMT1" s="120"/>
      <c r="RMU1" s="120"/>
      <c r="RMV1" s="120"/>
      <c r="RMW1" s="120"/>
      <c r="RMX1" s="120"/>
      <c r="RMY1" s="120"/>
      <c r="RMZ1" s="120"/>
      <c r="RNA1" s="120"/>
      <c r="RNB1" s="120"/>
      <c r="RNC1" s="120"/>
      <c r="RND1" s="120"/>
      <c r="RNE1" s="120"/>
      <c r="RNF1" s="120"/>
      <c r="RNG1" s="120"/>
      <c r="RNH1" s="120"/>
      <c r="RNI1" s="120"/>
      <c r="RNJ1" s="120"/>
      <c r="RNK1" s="120"/>
      <c r="RNL1" s="120"/>
      <c r="RNM1" s="120"/>
      <c r="RNN1" s="120"/>
      <c r="RNO1" s="120"/>
      <c r="RNP1" s="120"/>
      <c r="RNQ1" s="120"/>
      <c r="RNR1" s="120"/>
      <c r="RNS1" s="120"/>
      <c r="RNT1" s="120"/>
      <c r="RNU1" s="120"/>
      <c r="RNV1" s="120"/>
      <c r="RNW1" s="120"/>
      <c r="RNX1" s="120"/>
      <c r="RNY1" s="120"/>
      <c r="RNZ1" s="120"/>
      <c r="ROA1" s="120"/>
      <c r="ROB1" s="120"/>
      <c r="ROC1" s="120"/>
      <c r="ROD1" s="120"/>
      <c r="ROE1" s="120"/>
      <c r="ROF1" s="120"/>
      <c r="ROG1" s="120"/>
      <c r="ROH1" s="120"/>
      <c r="ROI1" s="120"/>
      <c r="ROJ1" s="120"/>
      <c r="ROK1" s="120"/>
      <c r="ROL1" s="120"/>
      <c r="ROM1" s="120"/>
      <c r="RON1" s="120"/>
      <c r="ROO1" s="120"/>
      <c r="ROP1" s="120"/>
      <c r="ROQ1" s="120"/>
      <c r="ROR1" s="120"/>
      <c r="ROS1" s="120"/>
      <c r="ROT1" s="120"/>
      <c r="ROU1" s="120"/>
      <c r="ROV1" s="120"/>
      <c r="ROW1" s="120"/>
      <c r="ROX1" s="120"/>
      <c r="ROY1" s="120"/>
      <c r="ROZ1" s="120"/>
      <c r="RPA1" s="120"/>
      <c r="RPB1" s="120"/>
      <c r="RPC1" s="120"/>
      <c r="RPD1" s="120"/>
      <c r="RPE1" s="120"/>
      <c r="RPF1" s="120"/>
      <c r="RPG1" s="120"/>
      <c r="RPH1" s="120"/>
      <c r="RPI1" s="120"/>
      <c r="RPJ1" s="120"/>
      <c r="RPK1" s="120"/>
      <c r="RPL1" s="120"/>
      <c r="RPM1" s="120"/>
      <c r="RPN1" s="120"/>
      <c r="RPO1" s="120"/>
      <c r="RPP1" s="120"/>
      <c r="RPQ1" s="120"/>
      <c r="RPR1" s="120"/>
      <c r="RPS1" s="120"/>
      <c r="RPT1" s="120"/>
      <c r="RPU1" s="120"/>
      <c r="RPV1" s="120"/>
      <c r="RPW1" s="120"/>
      <c r="RPX1" s="120"/>
      <c r="RPY1" s="120"/>
      <c r="RPZ1" s="120"/>
      <c r="RQA1" s="120"/>
      <c r="RQB1" s="120"/>
      <c r="RQC1" s="120"/>
      <c r="RQD1" s="120"/>
      <c r="RQE1" s="120"/>
      <c r="RQF1" s="120"/>
      <c r="RQG1" s="120"/>
      <c r="RQH1" s="120"/>
      <c r="RQI1" s="120"/>
      <c r="RQJ1" s="120"/>
      <c r="RQK1" s="120"/>
      <c r="RQL1" s="120"/>
      <c r="RQM1" s="120"/>
      <c r="RQN1" s="120"/>
      <c r="RQO1" s="120"/>
      <c r="RQP1" s="120"/>
      <c r="RQQ1" s="120"/>
      <c r="RQR1" s="120"/>
      <c r="RQS1" s="120"/>
      <c r="RQT1" s="120"/>
      <c r="RQU1" s="120"/>
      <c r="RQV1" s="120"/>
      <c r="RQW1" s="120"/>
      <c r="RQX1" s="120"/>
      <c r="RQY1" s="120"/>
      <c r="RQZ1" s="120"/>
      <c r="RRA1" s="120"/>
      <c r="RRB1" s="120"/>
      <c r="RRC1" s="120"/>
      <c r="RRD1" s="120"/>
      <c r="RRE1" s="120"/>
      <c r="RRF1" s="120"/>
      <c r="RRG1" s="120"/>
      <c r="RRH1" s="120"/>
      <c r="RRI1" s="120"/>
      <c r="RRJ1" s="120"/>
      <c r="RRK1" s="120"/>
      <c r="RRL1" s="120"/>
      <c r="RRM1" s="120"/>
      <c r="RRN1" s="120"/>
      <c r="RRO1" s="120"/>
      <c r="RRP1" s="120"/>
      <c r="RRQ1" s="120"/>
      <c r="RRR1" s="120"/>
      <c r="RRS1" s="120"/>
      <c r="RRT1" s="120"/>
      <c r="RRU1" s="120"/>
      <c r="RRV1" s="120"/>
      <c r="RRW1" s="120"/>
      <c r="RRX1" s="120"/>
      <c r="RRY1" s="120"/>
      <c r="RRZ1" s="120"/>
      <c r="RSA1" s="120"/>
      <c r="RSB1" s="120"/>
      <c r="RSC1" s="120"/>
      <c r="RSD1" s="120"/>
      <c r="RSE1" s="120"/>
      <c r="RSF1" s="120"/>
      <c r="RSG1" s="120"/>
      <c r="RSH1" s="120"/>
      <c r="RSI1" s="120"/>
      <c r="RSJ1" s="120"/>
      <c r="RSK1" s="120"/>
      <c r="RSL1" s="120"/>
      <c r="RSM1" s="120"/>
      <c r="RSN1" s="120"/>
      <c r="RSO1" s="120"/>
      <c r="RSP1" s="120"/>
      <c r="RSQ1" s="120"/>
      <c r="RSR1" s="120"/>
      <c r="RSS1" s="120"/>
      <c r="RST1" s="120"/>
      <c r="RSU1" s="120"/>
      <c r="RSV1" s="120"/>
      <c r="RSW1" s="120"/>
      <c r="RSX1" s="120"/>
      <c r="RSY1" s="120"/>
      <c r="RSZ1" s="120"/>
      <c r="RTA1" s="120"/>
      <c r="RTB1" s="120"/>
      <c r="RTC1" s="120"/>
      <c r="RTD1" s="120"/>
      <c r="RTE1" s="120"/>
      <c r="RTF1" s="120"/>
      <c r="RTG1" s="120"/>
      <c r="RTH1" s="120"/>
      <c r="RTI1" s="120"/>
      <c r="RTJ1" s="120"/>
      <c r="RTK1" s="120"/>
      <c r="RTL1" s="120"/>
      <c r="RTM1" s="120"/>
      <c r="RTN1" s="120"/>
      <c r="RTO1" s="120"/>
      <c r="RTP1" s="120"/>
      <c r="RTQ1" s="120"/>
      <c r="RTR1" s="120"/>
      <c r="RTS1" s="120"/>
      <c r="RTT1" s="120"/>
      <c r="RTU1" s="120"/>
      <c r="RTV1" s="120"/>
      <c r="RTW1" s="120"/>
      <c r="RTX1" s="120"/>
      <c r="RTY1" s="120"/>
      <c r="RTZ1" s="120"/>
      <c r="RUA1" s="120"/>
      <c r="RUB1" s="120"/>
      <c r="RUC1" s="120"/>
      <c r="RUD1" s="120"/>
      <c r="RUE1" s="120"/>
      <c r="RUF1" s="120"/>
      <c r="RUG1" s="120"/>
      <c r="RUH1" s="120"/>
      <c r="RUI1" s="120"/>
      <c r="RUJ1" s="120"/>
      <c r="RUK1" s="120"/>
      <c r="RUL1" s="120"/>
      <c r="RUM1" s="120"/>
      <c r="RUN1" s="120"/>
      <c r="RUO1" s="120"/>
      <c r="RUP1" s="120"/>
      <c r="RUQ1" s="120"/>
      <c r="RUR1" s="120"/>
      <c r="RUS1" s="120"/>
      <c r="RUT1" s="120"/>
      <c r="RUU1" s="120"/>
      <c r="RUV1" s="120"/>
      <c r="RUW1" s="120"/>
      <c r="RUX1" s="120"/>
      <c r="RUY1" s="120"/>
      <c r="RUZ1" s="120"/>
      <c r="RVA1" s="120"/>
      <c r="RVB1" s="120"/>
      <c r="RVC1" s="120"/>
      <c r="RVD1" s="120"/>
      <c r="RVE1" s="120"/>
      <c r="RVF1" s="120"/>
      <c r="RVG1" s="120"/>
      <c r="RVH1" s="120"/>
      <c r="RVI1" s="120"/>
      <c r="RVJ1" s="120"/>
      <c r="RVK1" s="120"/>
      <c r="RVL1" s="120"/>
      <c r="RVM1" s="120"/>
      <c r="RVN1" s="120"/>
      <c r="RVO1" s="120"/>
      <c r="RVP1" s="120"/>
      <c r="RVQ1" s="120"/>
      <c r="RVR1" s="120"/>
      <c r="RVS1" s="120"/>
      <c r="RVT1" s="120"/>
      <c r="RVU1" s="120"/>
      <c r="RVV1" s="120"/>
      <c r="RVW1" s="120"/>
      <c r="RVX1" s="120"/>
      <c r="RVY1" s="120"/>
      <c r="RVZ1" s="120"/>
      <c r="RWA1" s="120"/>
      <c r="RWB1" s="120"/>
      <c r="RWC1" s="120"/>
      <c r="RWD1" s="120"/>
      <c r="RWE1" s="120"/>
      <c r="RWF1" s="120"/>
      <c r="RWG1" s="120"/>
      <c r="RWH1" s="120"/>
      <c r="RWI1" s="120"/>
      <c r="RWJ1" s="120"/>
      <c r="RWK1" s="120"/>
      <c r="RWL1" s="120"/>
      <c r="RWM1" s="120"/>
      <c r="RWN1" s="120"/>
      <c r="RWO1" s="120"/>
      <c r="RWP1" s="120"/>
      <c r="RWQ1" s="120"/>
      <c r="RWR1" s="120"/>
      <c r="RWS1" s="120"/>
      <c r="RWT1" s="120"/>
      <c r="RWU1" s="120"/>
      <c r="RWV1" s="120"/>
      <c r="RWW1" s="120"/>
      <c r="RWX1" s="120"/>
      <c r="RWY1" s="120"/>
      <c r="RWZ1" s="120"/>
      <c r="RXA1" s="120"/>
      <c r="RXB1" s="120"/>
      <c r="RXC1" s="120"/>
      <c r="RXD1" s="120"/>
      <c r="RXE1" s="120"/>
      <c r="RXF1" s="120"/>
      <c r="RXG1" s="120"/>
      <c r="RXH1" s="120"/>
      <c r="RXI1" s="120"/>
      <c r="RXJ1" s="120"/>
      <c r="RXK1" s="120"/>
      <c r="RXL1" s="120"/>
      <c r="RXM1" s="120"/>
      <c r="RXN1" s="120"/>
      <c r="RXO1" s="120"/>
      <c r="RXP1" s="120"/>
      <c r="RXQ1" s="120"/>
      <c r="RXR1" s="120"/>
      <c r="RXS1" s="120"/>
      <c r="RXT1" s="120"/>
      <c r="RXU1" s="120"/>
      <c r="RXV1" s="120"/>
      <c r="RXW1" s="120"/>
      <c r="RXX1" s="120"/>
      <c r="RXY1" s="120"/>
      <c r="RXZ1" s="120"/>
      <c r="RYA1" s="120"/>
      <c r="RYB1" s="120"/>
      <c r="RYC1" s="120"/>
      <c r="RYD1" s="120"/>
      <c r="RYE1" s="120"/>
      <c r="RYF1" s="120"/>
      <c r="RYG1" s="120"/>
      <c r="RYH1" s="120"/>
      <c r="RYI1" s="120"/>
      <c r="RYJ1" s="120"/>
      <c r="RYK1" s="120"/>
      <c r="RYL1" s="120"/>
      <c r="RYM1" s="120"/>
      <c r="RYN1" s="120"/>
      <c r="RYO1" s="120"/>
      <c r="RYP1" s="120"/>
      <c r="RYQ1" s="120"/>
      <c r="RYR1" s="120"/>
      <c r="RYS1" s="120"/>
      <c r="RYT1" s="120"/>
      <c r="RYU1" s="120"/>
      <c r="RYV1" s="120"/>
      <c r="RYW1" s="120"/>
      <c r="RYX1" s="120"/>
      <c r="RYY1" s="120"/>
      <c r="RYZ1" s="120"/>
      <c r="RZA1" s="120"/>
      <c r="RZB1" s="120"/>
      <c r="RZC1" s="120"/>
      <c r="RZD1" s="120"/>
      <c r="RZE1" s="120"/>
      <c r="RZF1" s="120"/>
      <c r="RZG1" s="120"/>
      <c r="RZH1" s="120"/>
      <c r="RZI1" s="120"/>
      <c r="RZJ1" s="120"/>
      <c r="RZK1" s="120"/>
      <c r="RZL1" s="120"/>
      <c r="RZM1" s="120"/>
      <c r="RZN1" s="120"/>
      <c r="RZO1" s="120"/>
      <c r="RZP1" s="120"/>
      <c r="RZQ1" s="120"/>
      <c r="RZR1" s="120"/>
      <c r="RZS1" s="120"/>
      <c r="RZT1" s="120"/>
      <c r="RZU1" s="120"/>
      <c r="RZV1" s="120"/>
      <c r="RZW1" s="120"/>
      <c r="RZX1" s="120"/>
      <c r="RZY1" s="120"/>
      <c r="RZZ1" s="120"/>
      <c r="SAA1" s="120"/>
      <c r="SAB1" s="120"/>
      <c r="SAC1" s="120"/>
      <c r="SAD1" s="120"/>
      <c r="SAE1" s="120"/>
      <c r="SAF1" s="120"/>
      <c r="SAG1" s="120"/>
      <c r="SAH1" s="120"/>
      <c r="SAI1" s="120"/>
      <c r="SAJ1" s="120"/>
      <c r="SAK1" s="120"/>
      <c r="SAL1" s="120"/>
      <c r="SAM1" s="120"/>
      <c r="SAN1" s="120"/>
      <c r="SAO1" s="120"/>
      <c r="SAP1" s="120"/>
      <c r="SAQ1" s="120"/>
      <c r="SAR1" s="120"/>
      <c r="SAS1" s="120"/>
      <c r="SAT1" s="120"/>
      <c r="SAU1" s="120"/>
      <c r="SAV1" s="120"/>
      <c r="SAW1" s="120"/>
      <c r="SAX1" s="120"/>
      <c r="SAY1" s="120"/>
      <c r="SAZ1" s="120"/>
      <c r="SBA1" s="120"/>
      <c r="SBB1" s="120"/>
      <c r="SBC1" s="120"/>
      <c r="SBD1" s="120"/>
      <c r="SBE1" s="120"/>
      <c r="SBF1" s="120"/>
      <c r="SBG1" s="120"/>
      <c r="SBH1" s="120"/>
      <c r="SBI1" s="120"/>
      <c r="SBJ1" s="120"/>
      <c r="SBK1" s="120"/>
      <c r="SBL1" s="120"/>
      <c r="SBM1" s="120"/>
      <c r="SBN1" s="120"/>
      <c r="SBO1" s="120"/>
      <c r="SBP1" s="120"/>
      <c r="SBQ1" s="120"/>
      <c r="SBR1" s="120"/>
      <c r="SBS1" s="120"/>
      <c r="SBT1" s="120"/>
      <c r="SBU1" s="120"/>
      <c r="SBV1" s="120"/>
      <c r="SBW1" s="120"/>
      <c r="SBX1" s="120"/>
      <c r="SBY1" s="120"/>
      <c r="SBZ1" s="120"/>
      <c r="SCA1" s="120"/>
      <c r="SCB1" s="120"/>
      <c r="SCC1" s="120"/>
      <c r="SCD1" s="120"/>
      <c r="SCE1" s="120"/>
      <c r="SCF1" s="120"/>
      <c r="SCG1" s="120"/>
      <c r="SCH1" s="120"/>
      <c r="SCI1" s="120"/>
      <c r="SCJ1" s="120"/>
      <c r="SCK1" s="120"/>
      <c r="SCL1" s="120"/>
      <c r="SCM1" s="120"/>
      <c r="SCN1" s="120"/>
      <c r="SCO1" s="120"/>
      <c r="SCP1" s="120"/>
      <c r="SCQ1" s="120"/>
      <c r="SCR1" s="120"/>
      <c r="SCS1" s="120"/>
      <c r="SCT1" s="120"/>
      <c r="SCU1" s="120"/>
      <c r="SCV1" s="120"/>
      <c r="SCW1" s="120"/>
      <c r="SCX1" s="120"/>
      <c r="SCY1" s="120"/>
      <c r="SCZ1" s="120"/>
      <c r="SDA1" s="120"/>
      <c r="SDB1" s="120"/>
      <c r="SDC1" s="120"/>
      <c r="SDD1" s="120"/>
      <c r="SDE1" s="120"/>
      <c r="SDF1" s="120"/>
      <c r="SDG1" s="120"/>
      <c r="SDH1" s="120"/>
      <c r="SDI1" s="120"/>
      <c r="SDJ1" s="120"/>
      <c r="SDK1" s="120"/>
      <c r="SDL1" s="120"/>
      <c r="SDM1" s="120"/>
      <c r="SDN1" s="120"/>
      <c r="SDO1" s="120"/>
      <c r="SDP1" s="120"/>
      <c r="SDQ1" s="120"/>
      <c r="SDR1" s="120"/>
      <c r="SDS1" s="120"/>
      <c r="SDT1" s="120"/>
      <c r="SDU1" s="120"/>
      <c r="SDV1" s="120"/>
      <c r="SDW1" s="120"/>
      <c r="SDX1" s="120"/>
      <c r="SDY1" s="120"/>
      <c r="SDZ1" s="120"/>
      <c r="SEA1" s="120"/>
      <c r="SEB1" s="120"/>
      <c r="SEC1" s="120"/>
      <c r="SED1" s="120"/>
      <c r="SEE1" s="120"/>
      <c r="SEF1" s="120"/>
      <c r="SEG1" s="120"/>
      <c r="SEH1" s="120"/>
      <c r="SEI1" s="120"/>
      <c r="SEJ1" s="120"/>
      <c r="SEK1" s="120"/>
      <c r="SEL1" s="120"/>
      <c r="SEM1" s="120"/>
      <c r="SEN1" s="120"/>
      <c r="SEO1" s="120"/>
      <c r="SEP1" s="120"/>
      <c r="SEQ1" s="120"/>
      <c r="SER1" s="120"/>
      <c r="SES1" s="120"/>
      <c r="SET1" s="120"/>
      <c r="SEU1" s="120"/>
      <c r="SEV1" s="120"/>
      <c r="SEW1" s="120"/>
      <c r="SEX1" s="120"/>
      <c r="SEY1" s="120"/>
      <c r="SEZ1" s="120"/>
      <c r="SFA1" s="120"/>
      <c r="SFB1" s="120"/>
      <c r="SFC1" s="120"/>
      <c r="SFD1" s="120"/>
      <c r="SFE1" s="120"/>
      <c r="SFF1" s="120"/>
      <c r="SFG1" s="120"/>
      <c r="SFH1" s="120"/>
      <c r="SFI1" s="120"/>
      <c r="SFJ1" s="120"/>
      <c r="SFK1" s="120"/>
      <c r="SFL1" s="120"/>
      <c r="SFM1" s="120"/>
      <c r="SFN1" s="120"/>
      <c r="SFO1" s="120"/>
      <c r="SFP1" s="120"/>
      <c r="SFQ1" s="120"/>
      <c r="SFR1" s="120"/>
      <c r="SFS1" s="120"/>
      <c r="SFT1" s="120"/>
      <c r="SFU1" s="120"/>
      <c r="SFV1" s="120"/>
      <c r="SFW1" s="120"/>
      <c r="SFX1" s="120"/>
      <c r="SFY1" s="120"/>
      <c r="SFZ1" s="120"/>
      <c r="SGA1" s="120"/>
      <c r="SGB1" s="120"/>
      <c r="SGC1" s="120"/>
      <c r="SGD1" s="120"/>
      <c r="SGE1" s="120"/>
      <c r="SGF1" s="120"/>
      <c r="SGG1" s="120"/>
      <c r="SGH1" s="120"/>
      <c r="SGI1" s="120"/>
      <c r="SGJ1" s="120"/>
      <c r="SGK1" s="120"/>
      <c r="SGL1" s="120"/>
      <c r="SGM1" s="120"/>
      <c r="SGN1" s="120"/>
      <c r="SGO1" s="120"/>
      <c r="SGP1" s="120"/>
      <c r="SGQ1" s="120"/>
      <c r="SGR1" s="120"/>
      <c r="SGS1" s="120"/>
      <c r="SGT1" s="120"/>
      <c r="SGU1" s="120"/>
      <c r="SGV1" s="120"/>
      <c r="SGW1" s="120"/>
      <c r="SGX1" s="120"/>
      <c r="SGY1" s="120"/>
      <c r="SGZ1" s="120"/>
      <c r="SHA1" s="120"/>
      <c r="SHB1" s="120"/>
      <c r="SHC1" s="120"/>
      <c r="SHD1" s="120"/>
      <c r="SHE1" s="120"/>
      <c r="SHF1" s="120"/>
      <c r="SHG1" s="120"/>
      <c r="SHH1" s="120"/>
      <c r="SHI1" s="120"/>
      <c r="SHJ1" s="120"/>
      <c r="SHK1" s="120"/>
      <c r="SHL1" s="120"/>
      <c r="SHM1" s="120"/>
      <c r="SHN1" s="120"/>
      <c r="SHO1" s="120"/>
      <c r="SHP1" s="120"/>
      <c r="SHQ1" s="120"/>
      <c r="SHR1" s="120"/>
      <c r="SHS1" s="120"/>
      <c r="SHT1" s="120"/>
      <c r="SHU1" s="120"/>
      <c r="SHV1" s="120"/>
      <c r="SHW1" s="120"/>
      <c r="SHX1" s="120"/>
      <c r="SHY1" s="120"/>
      <c r="SHZ1" s="120"/>
      <c r="SIA1" s="120"/>
      <c r="SIB1" s="120"/>
      <c r="SIC1" s="120"/>
      <c r="SID1" s="120"/>
      <c r="SIE1" s="120"/>
      <c r="SIF1" s="120"/>
      <c r="SIG1" s="120"/>
      <c r="SIH1" s="120"/>
      <c r="SII1" s="120"/>
      <c r="SIJ1" s="120"/>
      <c r="SIK1" s="120"/>
      <c r="SIL1" s="120"/>
      <c r="SIM1" s="120"/>
      <c r="SIN1" s="120"/>
      <c r="SIO1" s="120"/>
      <c r="SIP1" s="120"/>
      <c r="SIQ1" s="120"/>
      <c r="SIR1" s="120"/>
      <c r="SIS1" s="120"/>
      <c r="SIT1" s="120"/>
      <c r="SIU1" s="120"/>
      <c r="SIV1" s="120"/>
      <c r="SIW1" s="120"/>
      <c r="SIX1" s="120"/>
      <c r="SIY1" s="120"/>
      <c r="SIZ1" s="120"/>
      <c r="SJA1" s="120"/>
      <c r="SJB1" s="120"/>
      <c r="SJC1" s="120"/>
      <c r="SJD1" s="120"/>
      <c r="SJE1" s="120"/>
      <c r="SJF1" s="120"/>
      <c r="SJG1" s="120"/>
      <c r="SJH1" s="120"/>
      <c r="SJI1" s="120"/>
      <c r="SJJ1" s="120"/>
      <c r="SJK1" s="120"/>
      <c r="SJL1" s="120"/>
      <c r="SJM1" s="120"/>
      <c r="SJN1" s="120"/>
      <c r="SJO1" s="120"/>
      <c r="SJP1" s="120"/>
      <c r="SJQ1" s="120"/>
      <c r="SJR1" s="120"/>
      <c r="SJS1" s="120"/>
      <c r="SJT1" s="120"/>
      <c r="SJU1" s="120"/>
      <c r="SJV1" s="120"/>
      <c r="SJW1" s="120"/>
      <c r="SJX1" s="120"/>
      <c r="SJY1" s="120"/>
      <c r="SJZ1" s="120"/>
      <c r="SKA1" s="120"/>
      <c r="SKB1" s="120"/>
      <c r="SKC1" s="120"/>
      <c r="SKD1" s="120"/>
      <c r="SKE1" s="120"/>
      <c r="SKF1" s="120"/>
      <c r="SKG1" s="120"/>
      <c r="SKH1" s="120"/>
      <c r="SKI1" s="120"/>
      <c r="SKJ1" s="120"/>
      <c r="SKK1" s="120"/>
      <c r="SKL1" s="120"/>
      <c r="SKM1" s="120"/>
      <c r="SKN1" s="120"/>
      <c r="SKO1" s="120"/>
      <c r="SKP1" s="120"/>
      <c r="SKQ1" s="120"/>
      <c r="SKR1" s="120"/>
      <c r="SKS1" s="120"/>
      <c r="SKT1" s="120"/>
      <c r="SKU1" s="120"/>
      <c r="SKV1" s="120"/>
      <c r="SKW1" s="120"/>
      <c r="SKX1" s="120"/>
      <c r="SKY1" s="120"/>
      <c r="SKZ1" s="120"/>
      <c r="SLA1" s="120"/>
      <c r="SLB1" s="120"/>
      <c r="SLC1" s="120"/>
      <c r="SLD1" s="120"/>
      <c r="SLE1" s="120"/>
      <c r="SLF1" s="120"/>
      <c r="SLG1" s="120"/>
      <c r="SLH1" s="120"/>
      <c r="SLI1" s="120"/>
      <c r="SLJ1" s="120"/>
      <c r="SLK1" s="120"/>
      <c r="SLL1" s="120"/>
      <c r="SLM1" s="120"/>
      <c r="SLN1" s="120"/>
      <c r="SLO1" s="120"/>
      <c r="SLP1" s="120"/>
      <c r="SLQ1" s="120"/>
      <c r="SLR1" s="120"/>
      <c r="SLS1" s="120"/>
      <c r="SLT1" s="120"/>
      <c r="SLU1" s="120"/>
      <c r="SLV1" s="120"/>
      <c r="SLW1" s="120"/>
      <c r="SLX1" s="120"/>
      <c r="SLY1" s="120"/>
      <c r="SLZ1" s="120"/>
      <c r="SMA1" s="120"/>
      <c r="SMB1" s="120"/>
      <c r="SMC1" s="120"/>
      <c r="SMD1" s="120"/>
      <c r="SME1" s="120"/>
      <c r="SMF1" s="120"/>
      <c r="SMG1" s="120"/>
      <c r="SMH1" s="120"/>
      <c r="SMI1" s="120"/>
      <c r="SMJ1" s="120"/>
      <c r="SMK1" s="120"/>
      <c r="SML1" s="120"/>
      <c r="SMM1" s="120"/>
      <c r="SMN1" s="120"/>
      <c r="SMO1" s="120"/>
      <c r="SMP1" s="120"/>
      <c r="SMQ1" s="120"/>
      <c r="SMR1" s="120"/>
      <c r="SMS1" s="120"/>
      <c r="SMT1" s="120"/>
      <c r="SMU1" s="120"/>
      <c r="SMV1" s="120"/>
      <c r="SMW1" s="120"/>
      <c r="SMX1" s="120"/>
      <c r="SMY1" s="120"/>
      <c r="SMZ1" s="120"/>
      <c r="SNA1" s="120"/>
      <c r="SNB1" s="120"/>
      <c r="SNC1" s="120"/>
      <c r="SND1" s="120"/>
      <c r="SNE1" s="120"/>
      <c r="SNF1" s="120"/>
      <c r="SNG1" s="120"/>
      <c r="SNH1" s="120"/>
      <c r="SNI1" s="120"/>
      <c r="SNJ1" s="120"/>
      <c r="SNK1" s="120"/>
      <c r="SNL1" s="120"/>
      <c r="SNM1" s="120"/>
      <c r="SNN1" s="120"/>
      <c r="SNO1" s="120"/>
      <c r="SNP1" s="120"/>
      <c r="SNQ1" s="120"/>
      <c r="SNR1" s="120"/>
      <c r="SNS1" s="120"/>
      <c r="SNT1" s="120"/>
      <c r="SNU1" s="120"/>
      <c r="SNV1" s="120"/>
      <c r="SNW1" s="120"/>
      <c r="SNX1" s="120"/>
      <c r="SNY1" s="120"/>
      <c r="SNZ1" s="120"/>
      <c r="SOA1" s="120"/>
      <c r="SOB1" s="120"/>
      <c r="SOC1" s="120"/>
      <c r="SOD1" s="120"/>
      <c r="SOE1" s="120"/>
      <c r="SOF1" s="120"/>
      <c r="SOG1" s="120"/>
      <c r="SOH1" s="120"/>
      <c r="SOI1" s="120"/>
      <c r="SOJ1" s="120"/>
      <c r="SOK1" s="120"/>
      <c r="SOL1" s="120"/>
      <c r="SOM1" s="120"/>
      <c r="SON1" s="120"/>
      <c r="SOO1" s="120"/>
      <c r="SOP1" s="120"/>
      <c r="SOQ1" s="120"/>
      <c r="SOR1" s="120"/>
      <c r="SOS1" s="120"/>
      <c r="SOT1" s="120"/>
      <c r="SOU1" s="120"/>
      <c r="SOV1" s="120"/>
      <c r="SOW1" s="120"/>
      <c r="SOX1" s="120"/>
      <c r="SOY1" s="120"/>
      <c r="SOZ1" s="120"/>
      <c r="SPA1" s="120"/>
      <c r="SPB1" s="120"/>
      <c r="SPC1" s="120"/>
      <c r="SPD1" s="120"/>
      <c r="SPE1" s="120"/>
      <c r="SPF1" s="120"/>
      <c r="SPG1" s="120"/>
      <c r="SPH1" s="120"/>
      <c r="SPI1" s="120"/>
      <c r="SPJ1" s="120"/>
      <c r="SPK1" s="120"/>
      <c r="SPL1" s="120"/>
      <c r="SPM1" s="120"/>
      <c r="SPN1" s="120"/>
      <c r="SPO1" s="120"/>
      <c r="SPP1" s="120"/>
      <c r="SPQ1" s="120"/>
      <c r="SPR1" s="120"/>
      <c r="SPS1" s="120"/>
      <c r="SPT1" s="120"/>
      <c r="SPU1" s="120"/>
      <c r="SPV1" s="120"/>
      <c r="SPW1" s="120"/>
      <c r="SPX1" s="120"/>
      <c r="SPY1" s="120"/>
      <c r="SPZ1" s="120"/>
      <c r="SQA1" s="120"/>
      <c r="SQB1" s="120"/>
      <c r="SQC1" s="120"/>
      <c r="SQD1" s="120"/>
      <c r="SQE1" s="120"/>
      <c r="SQF1" s="120"/>
      <c r="SQG1" s="120"/>
      <c r="SQH1" s="120"/>
      <c r="SQI1" s="120"/>
      <c r="SQJ1" s="120"/>
      <c r="SQK1" s="120"/>
      <c r="SQL1" s="120"/>
      <c r="SQM1" s="120"/>
      <c r="SQN1" s="120"/>
      <c r="SQO1" s="120"/>
      <c r="SQP1" s="120"/>
      <c r="SQQ1" s="120"/>
      <c r="SQR1" s="120"/>
      <c r="SQS1" s="120"/>
      <c r="SQT1" s="120"/>
      <c r="SQU1" s="120"/>
      <c r="SQV1" s="120"/>
      <c r="SQW1" s="120"/>
      <c r="SQX1" s="120"/>
      <c r="SQY1" s="120"/>
      <c r="SQZ1" s="120"/>
      <c r="SRA1" s="120"/>
      <c r="SRB1" s="120"/>
      <c r="SRC1" s="120"/>
      <c r="SRD1" s="120"/>
      <c r="SRE1" s="120"/>
      <c r="SRF1" s="120"/>
      <c r="SRG1" s="120"/>
      <c r="SRH1" s="120"/>
      <c r="SRI1" s="120"/>
      <c r="SRJ1" s="120"/>
      <c r="SRK1" s="120"/>
      <c r="SRL1" s="120"/>
      <c r="SRM1" s="120"/>
      <c r="SRN1" s="120"/>
      <c r="SRO1" s="120"/>
      <c r="SRP1" s="120"/>
      <c r="SRQ1" s="120"/>
      <c r="SRR1" s="120"/>
      <c r="SRS1" s="120"/>
      <c r="SRT1" s="120"/>
      <c r="SRU1" s="120"/>
      <c r="SRV1" s="120"/>
      <c r="SRW1" s="120"/>
      <c r="SRX1" s="120"/>
      <c r="SRY1" s="120"/>
      <c r="SRZ1" s="120"/>
      <c r="SSA1" s="120"/>
      <c r="SSB1" s="120"/>
      <c r="SSC1" s="120"/>
      <c r="SSD1" s="120"/>
      <c r="SSE1" s="120"/>
      <c r="SSF1" s="120"/>
      <c r="SSG1" s="120"/>
      <c r="SSH1" s="120"/>
      <c r="SSI1" s="120"/>
      <c r="SSJ1" s="120"/>
      <c r="SSK1" s="120"/>
      <c r="SSL1" s="120"/>
      <c r="SSM1" s="120"/>
      <c r="SSN1" s="120"/>
      <c r="SSO1" s="120"/>
      <c r="SSP1" s="120"/>
      <c r="SSQ1" s="120"/>
      <c r="SSR1" s="120"/>
      <c r="SSS1" s="120"/>
      <c r="SST1" s="120"/>
      <c r="SSU1" s="120"/>
      <c r="SSV1" s="120"/>
      <c r="SSW1" s="120"/>
      <c r="SSX1" s="120"/>
      <c r="SSY1" s="120"/>
      <c r="SSZ1" s="120"/>
      <c r="STA1" s="120"/>
      <c r="STB1" s="120"/>
      <c r="STC1" s="120"/>
      <c r="STD1" s="120"/>
      <c r="STE1" s="120"/>
      <c r="STF1" s="120"/>
      <c r="STG1" s="120"/>
      <c r="STH1" s="120"/>
      <c r="STI1" s="120"/>
      <c r="STJ1" s="120"/>
      <c r="STK1" s="120"/>
      <c r="STL1" s="120"/>
      <c r="STM1" s="120"/>
      <c r="STN1" s="120"/>
      <c r="STO1" s="120"/>
      <c r="STP1" s="120"/>
      <c r="STQ1" s="120"/>
      <c r="STR1" s="120"/>
      <c r="STS1" s="120"/>
      <c r="STT1" s="120"/>
      <c r="STU1" s="120"/>
      <c r="STV1" s="120"/>
      <c r="STW1" s="120"/>
      <c r="STX1" s="120"/>
      <c r="STY1" s="120"/>
      <c r="STZ1" s="120"/>
      <c r="SUA1" s="120"/>
      <c r="SUB1" s="120"/>
      <c r="SUC1" s="120"/>
      <c r="SUD1" s="120"/>
      <c r="SUE1" s="120"/>
      <c r="SUF1" s="120"/>
      <c r="SUG1" s="120"/>
      <c r="SUH1" s="120"/>
      <c r="SUI1" s="120"/>
      <c r="SUJ1" s="120"/>
      <c r="SUK1" s="120"/>
      <c r="SUL1" s="120"/>
      <c r="SUM1" s="120"/>
      <c r="SUN1" s="120"/>
      <c r="SUO1" s="120"/>
      <c r="SUP1" s="120"/>
      <c r="SUQ1" s="120"/>
      <c r="SUR1" s="120"/>
      <c r="SUS1" s="120"/>
      <c r="SUT1" s="120"/>
      <c r="SUU1" s="120"/>
      <c r="SUV1" s="120"/>
      <c r="SUW1" s="120"/>
      <c r="SUX1" s="120"/>
      <c r="SUY1" s="120"/>
      <c r="SUZ1" s="120"/>
      <c r="SVA1" s="120"/>
      <c r="SVB1" s="120"/>
      <c r="SVC1" s="120"/>
      <c r="SVD1" s="120"/>
      <c r="SVE1" s="120"/>
      <c r="SVF1" s="120"/>
      <c r="SVG1" s="120"/>
      <c r="SVH1" s="120"/>
      <c r="SVI1" s="120"/>
      <c r="SVJ1" s="120"/>
      <c r="SVK1" s="120"/>
      <c r="SVL1" s="120"/>
      <c r="SVM1" s="120"/>
      <c r="SVN1" s="120"/>
      <c r="SVO1" s="120"/>
      <c r="SVP1" s="120"/>
      <c r="SVQ1" s="120"/>
      <c r="SVR1" s="120"/>
      <c r="SVS1" s="120"/>
      <c r="SVT1" s="120"/>
      <c r="SVU1" s="120"/>
      <c r="SVV1" s="120"/>
      <c r="SVW1" s="120"/>
      <c r="SVX1" s="120"/>
      <c r="SVY1" s="120"/>
      <c r="SVZ1" s="120"/>
      <c r="SWA1" s="120"/>
      <c r="SWB1" s="120"/>
      <c r="SWC1" s="120"/>
      <c r="SWD1" s="120"/>
      <c r="SWE1" s="120"/>
      <c r="SWF1" s="120"/>
      <c r="SWG1" s="120"/>
      <c r="SWH1" s="120"/>
      <c r="SWI1" s="120"/>
      <c r="SWJ1" s="120"/>
      <c r="SWK1" s="120"/>
      <c r="SWL1" s="120"/>
      <c r="SWM1" s="120"/>
      <c r="SWN1" s="120"/>
      <c r="SWO1" s="120"/>
      <c r="SWP1" s="120"/>
      <c r="SWQ1" s="120"/>
      <c r="SWR1" s="120"/>
      <c r="SWS1" s="120"/>
      <c r="SWT1" s="120"/>
      <c r="SWU1" s="120"/>
      <c r="SWV1" s="120"/>
      <c r="SWW1" s="120"/>
      <c r="SWX1" s="120"/>
      <c r="SWY1" s="120"/>
      <c r="SWZ1" s="120"/>
      <c r="SXA1" s="120"/>
      <c r="SXB1" s="120"/>
      <c r="SXC1" s="120"/>
      <c r="SXD1" s="120"/>
      <c r="SXE1" s="120"/>
      <c r="SXF1" s="120"/>
      <c r="SXG1" s="120"/>
      <c r="SXH1" s="120"/>
      <c r="SXI1" s="120"/>
      <c r="SXJ1" s="120"/>
      <c r="SXK1" s="120"/>
      <c r="SXL1" s="120"/>
      <c r="SXM1" s="120"/>
      <c r="SXN1" s="120"/>
      <c r="SXO1" s="120"/>
      <c r="SXP1" s="120"/>
      <c r="SXQ1" s="120"/>
      <c r="SXR1" s="120"/>
      <c r="SXS1" s="120"/>
      <c r="SXT1" s="120"/>
      <c r="SXU1" s="120"/>
      <c r="SXV1" s="120"/>
      <c r="SXW1" s="120"/>
      <c r="SXX1" s="120"/>
      <c r="SXY1" s="120"/>
      <c r="SXZ1" s="120"/>
      <c r="SYA1" s="120"/>
      <c r="SYB1" s="120"/>
      <c r="SYC1" s="120"/>
      <c r="SYD1" s="120"/>
      <c r="SYE1" s="120"/>
      <c r="SYF1" s="120"/>
      <c r="SYG1" s="120"/>
      <c r="SYH1" s="120"/>
      <c r="SYI1" s="120"/>
      <c r="SYJ1" s="120"/>
      <c r="SYK1" s="120"/>
      <c r="SYL1" s="120"/>
      <c r="SYM1" s="120"/>
      <c r="SYN1" s="120"/>
      <c r="SYO1" s="120"/>
      <c r="SYP1" s="120"/>
      <c r="SYQ1" s="120"/>
      <c r="SYR1" s="120"/>
      <c r="SYS1" s="120"/>
      <c r="SYT1" s="120"/>
      <c r="SYU1" s="120"/>
      <c r="SYV1" s="120"/>
      <c r="SYW1" s="120"/>
      <c r="SYX1" s="120"/>
      <c r="SYY1" s="120"/>
      <c r="SYZ1" s="120"/>
      <c r="SZA1" s="120"/>
      <c r="SZB1" s="120"/>
      <c r="SZC1" s="120"/>
      <c r="SZD1" s="120"/>
      <c r="SZE1" s="120"/>
      <c r="SZF1" s="120"/>
      <c r="SZG1" s="120"/>
      <c r="SZH1" s="120"/>
      <c r="SZI1" s="120"/>
      <c r="SZJ1" s="120"/>
      <c r="SZK1" s="120"/>
      <c r="SZL1" s="120"/>
      <c r="SZM1" s="120"/>
      <c r="SZN1" s="120"/>
      <c r="SZO1" s="120"/>
      <c r="SZP1" s="120"/>
      <c r="SZQ1" s="120"/>
      <c r="SZR1" s="120"/>
      <c r="SZS1" s="120"/>
      <c r="SZT1" s="120"/>
      <c r="SZU1" s="120"/>
      <c r="SZV1" s="120"/>
      <c r="SZW1" s="120"/>
      <c r="SZX1" s="120"/>
      <c r="SZY1" s="120"/>
      <c r="SZZ1" s="120"/>
      <c r="TAA1" s="120"/>
      <c r="TAB1" s="120"/>
      <c r="TAC1" s="120"/>
      <c r="TAD1" s="120"/>
      <c r="TAE1" s="120"/>
      <c r="TAF1" s="120"/>
      <c r="TAG1" s="120"/>
      <c r="TAH1" s="120"/>
      <c r="TAI1" s="120"/>
      <c r="TAJ1" s="120"/>
      <c r="TAK1" s="120"/>
      <c r="TAL1" s="120"/>
      <c r="TAM1" s="120"/>
      <c r="TAN1" s="120"/>
      <c r="TAO1" s="120"/>
      <c r="TAP1" s="120"/>
      <c r="TAQ1" s="120"/>
      <c r="TAR1" s="120"/>
      <c r="TAS1" s="120"/>
      <c r="TAT1" s="120"/>
      <c r="TAU1" s="120"/>
      <c r="TAV1" s="120"/>
      <c r="TAW1" s="120"/>
      <c r="TAX1" s="120"/>
      <c r="TAY1" s="120"/>
      <c r="TAZ1" s="120"/>
      <c r="TBA1" s="120"/>
      <c r="TBB1" s="120"/>
      <c r="TBC1" s="120"/>
      <c r="TBD1" s="120"/>
      <c r="TBE1" s="120"/>
      <c r="TBF1" s="120"/>
      <c r="TBG1" s="120"/>
      <c r="TBH1" s="120"/>
      <c r="TBI1" s="120"/>
      <c r="TBJ1" s="120"/>
      <c r="TBK1" s="120"/>
      <c r="TBL1" s="120"/>
      <c r="TBM1" s="120"/>
      <c r="TBN1" s="120"/>
      <c r="TBO1" s="120"/>
      <c r="TBP1" s="120"/>
      <c r="TBQ1" s="120"/>
      <c r="TBR1" s="120"/>
      <c r="TBS1" s="120"/>
      <c r="TBT1" s="120"/>
      <c r="TBU1" s="120"/>
      <c r="TBV1" s="120"/>
      <c r="TBW1" s="120"/>
      <c r="TBX1" s="120"/>
      <c r="TBY1" s="120"/>
      <c r="TBZ1" s="120"/>
      <c r="TCA1" s="120"/>
      <c r="TCB1" s="120"/>
      <c r="TCC1" s="120"/>
      <c r="TCD1" s="120"/>
      <c r="TCE1" s="120"/>
      <c r="TCF1" s="120"/>
      <c r="TCG1" s="120"/>
      <c r="TCH1" s="120"/>
      <c r="TCI1" s="120"/>
      <c r="TCJ1" s="120"/>
      <c r="TCK1" s="120"/>
      <c r="TCL1" s="120"/>
      <c r="TCM1" s="120"/>
      <c r="TCN1" s="120"/>
      <c r="TCO1" s="120"/>
      <c r="TCP1" s="120"/>
      <c r="TCQ1" s="120"/>
      <c r="TCR1" s="120"/>
      <c r="TCS1" s="120"/>
      <c r="TCT1" s="120"/>
      <c r="TCU1" s="120"/>
      <c r="TCV1" s="120"/>
      <c r="TCW1" s="120"/>
      <c r="TCX1" s="120"/>
      <c r="TCY1" s="120"/>
      <c r="TCZ1" s="120"/>
      <c r="TDA1" s="120"/>
      <c r="TDB1" s="120"/>
      <c r="TDC1" s="120"/>
      <c r="TDD1" s="120"/>
      <c r="TDE1" s="120"/>
      <c r="TDF1" s="120"/>
      <c r="TDG1" s="120"/>
      <c r="TDH1" s="120"/>
      <c r="TDI1" s="120"/>
      <c r="TDJ1" s="120"/>
      <c r="TDK1" s="120"/>
      <c r="TDL1" s="120"/>
      <c r="TDM1" s="120"/>
      <c r="TDN1" s="120"/>
      <c r="TDO1" s="120"/>
      <c r="TDP1" s="120"/>
      <c r="TDQ1" s="120"/>
      <c r="TDR1" s="120"/>
      <c r="TDS1" s="120"/>
      <c r="TDT1" s="120"/>
      <c r="TDU1" s="120"/>
      <c r="TDV1" s="120"/>
      <c r="TDW1" s="120"/>
      <c r="TDX1" s="120"/>
      <c r="TDY1" s="120"/>
      <c r="TDZ1" s="120"/>
      <c r="TEA1" s="120"/>
      <c r="TEB1" s="120"/>
      <c r="TEC1" s="120"/>
      <c r="TED1" s="120"/>
      <c r="TEE1" s="120"/>
      <c r="TEF1" s="120"/>
      <c r="TEG1" s="120"/>
      <c r="TEH1" s="120"/>
      <c r="TEI1" s="120"/>
      <c r="TEJ1" s="120"/>
      <c r="TEK1" s="120"/>
      <c r="TEL1" s="120"/>
      <c r="TEM1" s="120"/>
      <c r="TEN1" s="120"/>
      <c r="TEO1" s="120"/>
      <c r="TEP1" s="120"/>
      <c r="TEQ1" s="120"/>
      <c r="TER1" s="120"/>
      <c r="TES1" s="120"/>
      <c r="TET1" s="120"/>
      <c r="TEU1" s="120"/>
      <c r="TEV1" s="120"/>
      <c r="TEW1" s="120"/>
      <c r="TEX1" s="120"/>
      <c r="TEY1" s="120"/>
      <c r="TEZ1" s="120"/>
      <c r="TFA1" s="120"/>
      <c r="TFB1" s="120"/>
      <c r="TFC1" s="120"/>
      <c r="TFD1" s="120"/>
      <c r="TFE1" s="120"/>
      <c r="TFF1" s="120"/>
      <c r="TFG1" s="120"/>
      <c r="TFH1" s="120"/>
      <c r="TFI1" s="120"/>
      <c r="TFJ1" s="120"/>
      <c r="TFK1" s="120"/>
      <c r="TFL1" s="120"/>
      <c r="TFM1" s="120"/>
      <c r="TFN1" s="120"/>
      <c r="TFO1" s="120"/>
      <c r="TFP1" s="120"/>
      <c r="TFQ1" s="120"/>
      <c r="TFR1" s="120"/>
      <c r="TFS1" s="120"/>
      <c r="TFT1" s="120"/>
      <c r="TFU1" s="120"/>
      <c r="TFV1" s="120"/>
      <c r="TFW1" s="120"/>
      <c r="TFX1" s="120"/>
      <c r="TFY1" s="120"/>
      <c r="TFZ1" s="120"/>
      <c r="TGA1" s="120"/>
      <c r="TGB1" s="120"/>
      <c r="TGC1" s="120"/>
      <c r="TGD1" s="120"/>
      <c r="TGE1" s="120"/>
      <c r="TGF1" s="120"/>
      <c r="TGG1" s="120"/>
      <c r="TGH1" s="120"/>
      <c r="TGI1" s="120"/>
      <c r="TGJ1" s="120"/>
      <c r="TGK1" s="120"/>
      <c r="TGL1" s="120"/>
      <c r="TGM1" s="120"/>
      <c r="TGN1" s="120"/>
      <c r="TGO1" s="120"/>
      <c r="TGP1" s="120"/>
      <c r="TGQ1" s="120"/>
      <c r="TGR1" s="120"/>
      <c r="TGS1" s="120"/>
      <c r="TGT1" s="120"/>
      <c r="TGU1" s="120"/>
      <c r="TGV1" s="120"/>
      <c r="TGW1" s="120"/>
      <c r="TGX1" s="120"/>
      <c r="TGY1" s="120"/>
      <c r="TGZ1" s="120"/>
      <c r="THA1" s="120"/>
      <c r="THB1" s="120"/>
      <c r="THC1" s="120"/>
      <c r="THD1" s="120"/>
      <c r="THE1" s="120"/>
      <c r="THF1" s="120"/>
      <c r="THG1" s="120"/>
      <c r="THH1" s="120"/>
      <c r="THI1" s="120"/>
      <c r="THJ1" s="120"/>
      <c r="THK1" s="120"/>
      <c r="THL1" s="120"/>
      <c r="THM1" s="120"/>
      <c r="THN1" s="120"/>
      <c r="THO1" s="120"/>
      <c r="THP1" s="120"/>
      <c r="THQ1" s="120"/>
      <c r="THR1" s="120"/>
      <c r="THS1" s="120"/>
      <c r="THT1" s="120"/>
      <c r="THU1" s="120"/>
      <c r="THV1" s="120"/>
      <c r="THW1" s="120"/>
      <c r="THX1" s="120"/>
      <c r="THY1" s="120"/>
      <c r="THZ1" s="120"/>
      <c r="TIA1" s="120"/>
      <c r="TIB1" s="120"/>
      <c r="TIC1" s="120"/>
      <c r="TID1" s="120"/>
      <c r="TIE1" s="120"/>
      <c r="TIF1" s="120"/>
      <c r="TIG1" s="120"/>
      <c r="TIH1" s="120"/>
      <c r="TII1" s="120"/>
      <c r="TIJ1" s="120"/>
      <c r="TIK1" s="120"/>
      <c r="TIL1" s="120"/>
      <c r="TIM1" s="120"/>
      <c r="TIN1" s="120"/>
      <c r="TIO1" s="120"/>
      <c r="TIP1" s="120"/>
      <c r="TIQ1" s="120"/>
      <c r="TIR1" s="120"/>
      <c r="TIS1" s="120"/>
      <c r="TIT1" s="120"/>
      <c r="TIU1" s="120"/>
      <c r="TIV1" s="120"/>
      <c r="TIW1" s="120"/>
      <c r="TIX1" s="120"/>
      <c r="TIY1" s="120"/>
      <c r="TIZ1" s="120"/>
      <c r="TJA1" s="120"/>
      <c r="TJB1" s="120"/>
      <c r="TJC1" s="120"/>
      <c r="TJD1" s="120"/>
      <c r="TJE1" s="120"/>
      <c r="TJF1" s="120"/>
      <c r="TJG1" s="120"/>
      <c r="TJH1" s="120"/>
      <c r="TJI1" s="120"/>
      <c r="TJJ1" s="120"/>
      <c r="TJK1" s="120"/>
      <c r="TJL1" s="120"/>
      <c r="TJM1" s="120"/>
      <c r="TJN1" s="120"/>
      <c r="TJO1" s="120"/>
      <c r="TJP1" s="120"/>
      <c r="TJQ1" s="120"/>
      <c r="TJR1" s="120"/>
      <c r="TJS1" s="120"/>
      <c r="TJT1" s="120"/>
      <c r="TJU1" s="120"/>
      <c r="TJV1" s="120"/>
      <c r="TJW1" s="120"/>
      <c r="TJX1" s="120"/>
      <c r="TJY1" s="120"/>
      <c r="TJZ1" s="120"/>
      <c r="TKA1" s="120"/>
      <c r="TKB1" s="120"/>
      <c r="TKC1" s="120"/>
      <c r="TKD1" s="120"/>
      <c r="TKE1" s="120"/>
      <c r="TKF1" s="120"/>
      <c r="TKG1" s="120"/>
      <c r="TKH1" s="120"/>
      <c r="TKI1" s="120"/>
      <c r="TKJ1" s="120"/>
      <c r="TKK1" s="120"/>
      <c r="TKL1" s="120"/>
      <c r="TKM1" s="120"/>
      <c r="TKN1" s="120"/>
      <c r="TKO1" s="120"/>
      <c r="TKP1" s="120"/>
      <c r="TKQ1" s="120"/>
      <c r="TKR1" s="120"/>
      <c r="TKS1" s="120"/>
      <c r="TKT1" s="120"/>
      <c r="TKU1" s="120"/>
      <c r="TKV1" s="120"/>
      <c r="TKW1" s="120"/>
      <c r="TKX1" s="120"/>
      <c r="TKY1" s="120"/>
      <c r="TKZ1" s="120"/>
      <c r="TLA1" s="120"/>
      <c r="TLB1" s="120"/>
      <c r="TLC1" s="120"/>
      <c r="TLD1" s="120"/>
      <c r="TLE1" s="120"/>
      <c r="TLF1" s="120"/>
      <c r="TLG1" s="120"/>
      <c r="TLH1" s="120"/>
      <c r="TLI1" s="120"/>
      <c r="TLJ1" s="120"/>
      <c r="TLK1" s="120"/>
      <c r="TLL1" s="120"/>
      <c r="TLM1" s="120"/>
      <c r="TLN1" s="120"/>
      <c r="TLO1" s="120"/>
      <c r="TLP1" s="120"/>
      <c r="TLQ1" s="120"/>
      <c r="TLR1" s="120"/>
      <c r="TLS1" s="120"/>
      <c r="TLT1" s="120"/>
      <c r="TLU1" s="120"/>
      <c r="TLV1" s="120"/>
      <c r="TLW1" s="120"/>
      <c r="TLX1" s="120"/>
      <c r="TLY1" s="120"/>
      <c r="TLZ1" s="120"/>
      <c r="TMA1" s="120"/>
      <c r="TMB1" s="120"/>
      <c r="TMC1" s="120"/>
      <c r="TMD1" s="120"/>
      <c r="TME1" s="120"/>
      <c r="TMF1" s="120"/>
      <c r="TMG1" s="120"/>
      <c r="TMH1" s="120"/>
      <c r="TMI1" s="120"/>
      <c r="TMJ1" s="120"/>
      <c r="TMK1" s="120"/>
      <c r="TML1" s="120"/>
      <c r="TMM1" s="120"/>
      <c r="TMN1" s="120"/>
      <c r="TMO1" s="120"/>
      <c r="TMP1" s="120"/>
      <c r="TMQ1" s="120"/>
      <c r="TMR1" s="120"/>
      <c r="TMS1" s="120"/>
      <c r="TMT1" s="120"/>
      <c r="TMU1" s="120"/>
      <c r="TMV1" s="120"/>
      <c r="TMW1" s="120"/>
      <c r="TMX1" s="120"/>
      <c r="TMY1" s="120"/>
      <c r="TMZ1" s="120"/>
      <c r="TNA1" s="120"/>
      <c r="TNB1" s="120"/>
      <c r="TNC1" s="120"/>
      <c r="TND1" s="120"/>
      <c r="TNE1" s="120"/>
      <c r="TNF1" s="120"/>
      <c r="TNG1" s="120"/>
      <c r="TNH1" s="120"/>
      <c r="TNI1" s="120"/>
      <c r="TNJ1" s="120"/>
      <c r="TNK1" s="120"/>
      <c r="TNL1" s="120"/>
      <c r="TNM1" s="120"/>
      <c r="TNN1" s="120"/>
      <c r="TNO1" s="120"/>
      <c r="TNP1" s="120"/>
      <c r="TNQ1" s="120"/>
      <c r="TNR1" s="120"/>
      <c r="TNS1" s="120"/>
      <c r="TNT1" s="120"/>
      <c r="TNU1" s="120"/>
      <c r="TNV1" s="120"/>
      <c r="TNW1" s="120"/>
      <c r="TNX1" s="120"/>
      <c r="TNY1" s="120"/>
      <c r="TNZ1" s="120"/>
      <c r="TOA1" s="120"/>
      <c r="TOB1" s="120"/>
      <c r="TOC1" s="120"/>
      <c r="TOD1" s="120"/>
      <c r="TOE1" s="120"/>
      <c r="TOF1" s="120"/>
      <c r="TOG1" s="120"/>
      <c r="TOH1" s="120"/>
      <c r="TOI1" s="120"/>
      <c r="TOJ1" s="120"/>
      <c r="TOK1" s="120"/>
      <c r="TOL1" s="120"/>
      <c r="TOM1" s="120"/>
      <c r="TON1" s="120"/>
      <c r="TOO1" s="120"/>
      <c r="TOP1" s="120"/>
      <c r="TOQ1" s="120"/>
      <c r="TOR1" s="120"/>
      <c r="TOS1" s="120"/>
      <c r="TOT1" s="120"/>
      <c r="TOU1" s="120"/>
      <c r="TOV1" s="120"/>
      <c r="TOW1" s="120"/>
      <c r="TOX1" s="120"/>
      <c r="TOY1" s="120"/>
      <c r="TOZ1" s="120"/>
      <c r="TPA1" s="120"/>
      <c r="TPB1" s="120"/>
      <c r="TPC1" s="120"/>
      <c r="TPD1" s="120"/>
      <c r="TPE1" s="120"/>
      <c r="TPF1" s="120"/>
      <c r="TPG1" s="120"/>
      <c r="TPH1" s="120"/>
      <c r="TPI1" s="120"/>
      <c r="TPJ1" s="120"/>
      <c r="TPK1" s="120"/>
      <c r="TPL1" s="120"/>
      <c r="TPM1" s="120"/>
      <c r="TPN1" s="120"/>
      <c r="TPO1" s="120"/>
      <c r="TPP1" s="120"/>
      <c r="TPQ1" s="120"/>
      <c r="TPR1" s="120"/>
      <c r="TPS1" s="120"/>
      <c r="TPT1" s="120"/>
      <c r="TPU1" s="120"/>
      <c r="TPV1" s="120"/>
      <c r="TPW1" s="120"/>
      <c r="TPX1" s="120"/>
      <c r="TPY1" s="120"/>
      <c r="TPZ1" s="120"/>
      <c r="TQA1" s="120"/>
      <c r="TQB1" s="120"/>
      <c r="TQC1" s="120"/>
      <c r="TQD1" s="120"/>
      <c r="TQE1" s="120"/>
      <c r="TQF1" s="120"/>
      <c r="TQG1" s="120"/>
      <c r="TQH1" s="120"/>
      <c r="TQI1" s="120"/>
      <c r="TQJ1" s="120"/>
      <c r="TQK1" s="120"/>
      <c r="TQL1" s="120"/>
      <c r="TQM1" s="120"/>
      <c r="TQN1" s="120"/>
      <c r="TQO1" s="120"/>
      <c r="TQP1" s="120"/>
      <c r="TQQ1" s="120"/>
      <c r="TQR1" s="120"/>
      <c r="TQS1" s="120"/>
      <c r="TQT1" s="120"/>
      <c r="TQU1" s="120"/>
      <c r="TQV1" s="120"/>
      <c r="TQW1" s="120"/>
      <c r="TQX1" s="120"/>
      <c r="TQY1" s="120"/>
      <c r="TQZ1" s="120"/>
      <c r="TRA1" s="120"/>
      <c r="TRB1" s="120"/>
      <c r="TRC1" s="120"/>
      <c r="TRD1" s="120"/>
      <c r="TRE1" s="120"/>
      <c r="TRF1" s="120"/>
      <c r="TRG1" s="120"/>
      <c r="TRH1" s="120"/>
      <c r="TRI1" s="120"/>
      <c r="TRJ1" s="120"/>
      <c r="TRK1" s="120"/>
      <c r="TRL1" s="120"/>
      <c r="TRM1" s="120"/>
      <c r="TRN1" s="120"/>
      <c r="TRO1" s="120"/>
      <c r="TRP1" s="120"/>
      <c r="TRQ1" s="120"/>
      <c r="TRR1" s="120"/>
      <c r="TRS1" s="120"/>
      <c r="TRT1" s="120"/>
      <c r="TRU1" s="120"/>
      <c r="TRV1" s="120"/>
      <c r="TRW1" s="120"/>
      <c r="TRX1" s="120"/>
      <c r="TRY1" s="120"/>
      <c r="TRZ1" s="120"/>
      <c r="TSA1" s="120"/>
      <c r="TSB1" s="120"/>
      <c r="TSC1" s="120"/>
      <c r="TSD1" s="120"/>
      <c r="TSE1" s="120"/>
      <c r="TSF1" s="120"/>
      <c r="TSG1" s="120"/>
      <c r="TSH1" s="120"/>
      <c r="TSI1" s="120"/>
      <c r="TSJ1" s="120"/>
      <c r="TSK1" s="120"/>
      <c r="TSL1" s="120"/>
      <c r="TSM1" s="120"/>
      <c r="TSN1" s="120"/>
      <c r="TSO1" s="120"/>
      <c r="TSP1" s="120"/>
      <c r="TSQ1" s="120"/>
      <c r="TSR1" s="120"/>
      <c r="TSS1" s="120"/>
      <c r="TST1" s="120"/>
      <c r="TSU1" s="120"/>
      <c r="TSV1" s="120"/>
      <c r="TSW1" s="120"/>
      <c r="TSX1" s="120"/>
      <c r="TSY1" s="120"/>
      <c r="TSZ1" s="120"/>
      <c r="TTA1" s="120"/>
      <c r="TTB1" s="120"/>
      <c r="TTC1" s="120"/>
      <c r="TTD1" s="120"/>
      <c r="TTE1" s="120"/>
      <c r="TTF1" s="120"/>
      <c r="TTG1" s="120"/>
      <c r="TTH1" s="120"/>
      <c r="TTI1" s="120"/>
      <c r="TTJ1" s="120"/>
      <c r="TTK1" s="120"/>
      <c r="TTL1" s="120"/>
      <c r="TTM1" s="120"/>
      <c r="TTN1" s="120"/>
      <c r="TTO1" s="120"/>
      <c r="TTP1" s="120"/>
      <c r="TTQ1" s="120"/>
      <c r="TTR1" s="120"/>
      <c r="TTS1" s="120"/>
      <c r="TTT1" s="120"/>
      <c r="TTU1" s="120"/>
      <c r="TTV1" s="120"/>
      <c r="TTW1" s="120"/>
      <c r="TTX1" s="120"/>
      <c r="TTY1" s="120"/>
      <c r="TTZ1" s="120"/>
      <c r="TUA1" s="120"/>
      <c r="TUB1" s="120"/>
      <c r="TUC1" s="120"/>
      <c r="TUD1" s="120"/>
      <c r="TUE1" s="120"/>
      <c r="TUF1" s="120"/>
      <c r="TUG1" s="120"/>
      <c r="TUH1" s="120"/>
      <c r="TUI1" s="120"/>
      <c r="TUJ1" s="120"/>
      <c r="TUK1" s="120"/>
      <c r="TUL1" s="120"/>
      <c r="TUM1" s="120"/>
      <c r="TUN1" s="120"/>
      <c r="TUO1" s="120"/>
      <c r="TUP1" s="120"/>
      <c r="TUQ1" s="120"/>
      <c r="TUR1" s="120"/>
      <c r="TUS1" s="120"/>
      <c r="TUT1" s="120"/>
      <c r="TUU1" s="120"/>
      <c r="TUV1" s="120"/>
      <c r="TUW1" s="120"/>
      <c r="TUX1" s="120"/>
      <c r="TUY1" s="120"/>
      <c r="TUZ1" s="120"/>
      <c r="TVA1" s="120"/>
      <c r="TVB1" s="120"/>
      <c r="TVC1" s="120"/>
      <c r="TVD1" s="120"/>
      <c r="TVE1" s="120"/>
      <c r="TVF1" s="120"/>
      <c r="TVG1" s="120"/>
      <c r="TVH1" s="120"/>
      <c r="TVI1" s="120"/>
      <c r="TVJ1" s="120"/>
      <c r="TVK1" s="120"/>
      <c r="TVL1" s="120"/>
      <c r="TVM1" s="120"/>
      <c r="TVN1" s="120"/>
      <c r="TVO1" s="120"/>
      <c r="TVP1" s="120"/>
      <c r="TVQ1" s="120"/>
      <c r="TVR1" s="120"/>
      <c r="TVS1" s="120"/>
      <c r="TVT1" s="120"/>
      <c r="TVU1" s="120"/>
      <c r="TVV1" s="120"/>
      <c r="TVW1" s="120"/>
      <c r="TVX1" s="120"/>
      <c r="TVY1" s="120"/>
      <c r="TVZ1" s="120"/>
      <c r="TWA1" s="120"/>
      <c r="TWB1" s="120"/>
      <c r="TWC1" s="120"/>
      <c r="TWD1" s="120"/>
      <c r="TWE1" s="120"/>
      <c r="TWF1" s="120"/>
      <c r="TWG1" s="120"/>
      <c r="TWH1" s="120"/>
      <c r="TWI1" s="120"/>
      <c r="TWJ1" s="120"/>
      <c r="TWK1" s="120"/>
      <c r="TWL1" s="120"/>
      <c r="TWM1" s="120"/>
      <c r="TWN1" s="120"/>
      <c r="TWO1" s="120"/>
      <c r="TWP1" s="120"/>
      <c r="TWQ1" s="120"/>
      <c r="TWR1" s="120"/>
      <c r="TWS1" s="120"/>
      <c r="TWT1" s="120"/>
      <c r="TWU1" s="120"/>
      <c r="TWV1" s="120"/>
      <c r="TWW1" s="120"/>
      <c r="TWX1" s="120"/>
      <c r="TWY1" s="120"/>
      <c r="TWZ1" s="120"/>
      <c r="TXA1" s="120"/>
      <c r="TXB1" s="120"/>
      <c r="TXC1" s="120"/>
      <c r="TXD1" s="120"/>
      <c r="TXE1" s="120"/>
      <c r="TXF1" s="120"/>
      <c r="TXG1" s="120"/>
      <c r="TXH1" s="120"/>
      <c r="TXI1" s="120"/>
      <c r="TXJ1" s="120"/>
      <c r="TXK1" s="120"/>
      <c r="TXL1" s="120"/>
      <c r="TXM1" s="120"/>
      <c r="TXN1" s="120"/>
      <c r="TXO1" s="120"/>
      <c r="TXP1" s="120"/>
      <c r="TXQ1" s="120"/>
      <c r="TXR1" s="120"/>
      <c r="TXS1" s="120"/>
      <c r="TXT1" s="120"/>
      <c r="TXU1" s="120"/>
      <c r="TXV1" s="120"/>
      <c r="TXW1" s="120"/>
      <c r="TXX1" s="120"/>
      <c r="TXY1" s="120"/>
      <c r="TXZ1" s="120"/>
      <c r="TYA1" s="120"/>
      <c r="TYB1" s="120"/>
      <c r="TYC1" s="120"/>
      <c r="TYD1" s="120"/>
      <c r="TYE1" s="120"/>
      <c r="TYF1" s="120"/>
      <c r="TYG1" s="120"/>
      <c r="TYH1" s="120"/>
      <c r="TYI1" s="120"/>
      <c r="TYJ1" s="120"/>
      <c r="TYK1" s="120"/>
      <c r="TYL1" s="120"/>
      <c r="TYM1" s="120"/>
      <c r="TYN1" s="120"/>
      <c r="TYO1" s="120"/>
      <c r="TYP1" s="120"/>
      <c r="TYQ1" s="120"/>
      <c r="TYR1" s="120"/>
      <c r="TYS1" s="120"/>
      <c r="TYT1" s="120"/>
      <c r="TYU1" s="120"/>
      <c r="TYV1" s="120"/>
      <c r="TYW1" s="120"/>
      <c r="TYX1" s="120"/>
      <c r="TYY1" s="120"/>
      <c r="TYZ1" s="120"/>
      <c r="TZA1" s="120"/>
      <c r="TZB1" s="120"/>
      <c r="TZC1" s="120"/>
      <c r="TZD1" s="120"/>
      <c r="TZE1" s="120"/>
      <c r="TZF1" s="120"/>
      <c r="TZG1" s="120"/>
      <c r="TZH1" s="120"/>
      <c r="TZI1" s="120"/>
      <c r="TZJ1" s="120"/>
      <c r="TZK1" s="120"/>
      <c r="TZL1" s="120"/>
      <c r="TZM1" s="120"/>
      <c r="TZN1" s="120"/>
      <c r="TZO1" s="120"/>
      <c r="TZP1" s="120"/>
      <c r="TZQ1" s="120"/>
      <c r="TZR1" s="120"/>
      <c r="TZS1" s="120"/>
      <c r="TZT1" s="120"/>
      <c r="TZU1" s="120"/>
      <c r="TZV1" s="120"/>
      <c r="TZW1" s="120"/>
      <c r="TZX1" s="120"/>
      <c r="TZY1" s="120"/>
      <c r="TZZ1" s="120"/>
      <c r="UAA1" s="120"/>
      <c r="UAB1" s="120"/>
      <c r="UAC1" s="120"/>
      <c r="UAD1" s="120"/>
      <c r="UAE1" s="120"/>
      <c r="UAF1" s="120"/>
      <c r="UAG1" s="120"/>
      <c r="UAH1" s="120"/>
      <c r="UAI1" s="120"/>
      <c r="UAJ1" s="120"/>
      <c r="UAK1" s="120"/>
      <c r="UAL1" s="120"/>
      <c r="UAM1" s="120"/>
      <c r="UAN1" s="120"/>
      <c r="UAO1" s="120"/>
      <c r="UAP1" s="120"/>
      <c r="UAQ1" s="120"/>
      <c r="UAR1" s="120"/>
      <c r="UAS1" s="120"/>
      <c r="UAT1" s="120"/>
      <c r="UAU1" s="120"/>
      <c r="UAV1" s="120"/>
      <c r="UAW1" s="120"/>
      <c r="UAX1" s="120"/>
      <c r="UAY1" s="120"/>
      <c r="UAZ1" s="120"/>
      <c r="UBA1" s="120"/>
      <c r="UBB1" s="120"/>
      <c r="UBC1" s="120"/>
      <c r="UBD1" s="120"/>
      <c r="UBE1" s="120"/>
      <c r="UBF1" s="120"/>
      <c r="UBG1" s="120"/>
      <c r="UBH1" s="120"/>
      <c r="UBI1" s="120"/>
      <c r="UBJ1" s="120"/>
      <c r="UBK1" s="120"/>
      <c r="UBL1" s="120"/>
      <c r="UBM1" s="120"/>
      <c r="UBN1" s="120"/>
      <c r="UBO1" s="120"/>
      <c r="UBP1" s="120"/>
      <c r="UBQ1" s="120"/>
      <c r="UBR1" s="120"/>
      <c r="UBS1" s="120"/>
      <c r="UBT1" s="120"/>
      <c r="UBU1" s="120"/>
      <c r="UBV1" s="120"/>
      <c r="UBW1" s="120"/>
      <c r="UBX1" s="120"/>
      <c r="UBY1" s="120"/>
      <c r="UBZ1" s="120"/>
      <c r="UCA1" s="120"/>
      <c r="UCB1" s="120"/>
      <c r="UCC1" s="120"/>
      <c r="UCD1" s="120"/>
      <c r="UCE1" s="120"/>
      <c r="UCF1" s="120"/>
      <c r="UCG1" s="120"/>
      <c r="UCH1" s="120"/>
      <c r="UCI1" s="120"/>
      <c r="UCJ1" s="120"/>
      <c r="UCK1" s="120"/>
      <c r="UCL1" s="120"/>
      <c r="UCM1" s="120"/>
      <c r="UCN1" s="120"/>
      <c r="UCO1" s="120"/>
      <c r="UCP1" s="120"/>
      <c r="UCQ1" s="120"/>
      <c r="UCR1" s="120"/>
      <c r="UCS1" s="120"/>
      <c r="UCT1" s="120"/>
      <c r="UCU1" s="120"/>
      <c r="UCV1" s="120"/>
      <c r="UCW1" s="120"/>
      <c r="UCX1" s="120"/>
      <c r="UCY1" s="120"/>
      <c r="UCZ1" s="120"/>
      <c r="UDA1" s="120"/>
      <c r="UDB1" s="120"/>
      <c r="UDC1" s="120"/>
      <c r="UDD1" s="120"/>
      <c r="UDE1" s="120"/>
      <c r="UDF1" s="120"/>
      <c r="UDG1" s="120"/>
      <c r="UDH1" s="120"/>
      <c r="UDI1" s="120"/>
      <c r="UDJ1" s="120"/>
      <c r="UDK1" s="120"/>
      <c r="UDL1" s="120"/>
      <c r="UDM1" s="120"/>
      <c r="UDN1" s="120"/>
      <c r="UDO1" s="120"/>
      <c r="UDP1" s="120"/>
      <c r="UDQ1" s="120"/>
      <c r="UDR1" s="120"/>
      <c r="UDS1" s="120"/>
      <c r="UDT1" s="120"/>
      <c r="UDU1" s="120"/>
      <c r="UDV1" s="120"/>
      <c r="UDW1" s="120"/>
      <c r="UDX1" s="120"/>
      <c r="UDY1" s="120"/>
      <c r="UDZ1" s="120"/>
      <c r="UEA1" s="120"/>
      <c r="UEB1" s="120"/>
      <c r="UEC1" s="120"/>
      <c r="UED1" s="120"/>
      <c r="UEE1" s="120"/>
      <c r="UEF1" s="120"/>
      <c r="UEG1" s="120"/>
      <c r="UEH1" s="120"/>
      <c r="UEI1" s="120"/>
      <c r="UEJ1" s="120"/>
      <c r="UEK1" s="120"/>
      <c r="UEL1" s="120"/>
      <c r="UEM1" s="120"/>
      <c r="UEN1" s="120"/>
      <c r="UEO1" s="120"/>
      <c r="UEP1" s="120"/>
      <c r="UEQ1" s="120"/>
      <c r="UER1" s="120"/>
      <c r="UES1" s="120"/>
      <c r="UET1" s="120"/>
      <c r="UEU1" s="120"/>
      <c r="UEV1" s="120"/>
      <c r="UEW1" s="120"/>
      <c r="UEX1" s="120"/>
      <c r="UEY1" s="120"/>
      <c r="UEZ1" s="120"/>
      <c r="UFA1" s="120"/>
      <c r="UFB1" s="120"/>
      <c r="UFC1" s="120"/>
      <c r="UFD1" s="120"/>
      <c r="UFE1" s="120"/>
      <c r="UFF1" s="120"/>
      <c r="UFG1" s="120"/>
      <c r="UFH1" s="120"/>
      <c r="UFI1" s="120"/>
      <c r="UFJ1" s="120"/>
      <c r="UFK1" s="120"/>
      <c r="UFL1" s="120"/>
      <c r="UFM1" s="120"/>
      <c r="UFN1" s="120"/>
      <c r="UFO1" s="120"/>
      <c r="UFP1" s="120"/>
      <c r="UFQ1" s="120"/>
      <c r="UFR1" s="120"/>
      <c r="UFS1" s="120"/>
      <c r="UFT1" s="120"/>
      <c r="UFU1" s="120"/>
      <c r="UFV1" s="120"/>
      <c r="UFW1" s="120"/>
      <c r="UFX1" s="120"/>
      <c r="UFY1" s="120"/>
      <c r="UFZ1" s="120"/>
      <c r="UGA1" s="120"/>
      <c r="UGB1" s="120"/>
      <c r="UGC1" s="120"/>
      <c r="UGD1" s="120"/>
      <c r="UGE1" s="120"/>
      <c r="UGF1" s="120"/>
      <c r="UGG1" s="120"/>
      <c r="UGH1" s="120"/>
      <c r="UGI1" s="120"/>
      <c r="UGJ1" s="120"/>
      <c r="UGK1" s="120"/>
      <c r="UGL1" s="120"/>
      <c r="UGM1" s="120"/>
      <c r="UGN1" s="120"/>
      <c r="UGO1" s="120"/>
      <c r="UGP1" s="120"/>
      <c r="UGQ1" s="120"/>
      <c r="UGR1" s="120"/>
      <c r="UGS1" s="120"/>
      <c r="UGT1" s="120"/>
      <c r="UGU1" s="120"/>
      <c r="UGV1" s="120"/>
      <c r="UGW1" s="120"/>
      <c r="UGX1" s="120"/>
      <c r="UGY1" s="120"/>
      <c r="UGZ1" s="120"/>
      <c r="UHA1" s="120"/>
      <c r="UHB1" s="120"/>
      <c r="UHC1" s="120"/>
      <c r="UHD1" s="120"/>
      <c r="UHE1" s="120"/>
      <c r="UHF1" s="120"/>
      <c r="UHG1" s="120"/>
      <c r="UHH1" s="120"/>
      <c r="UHI1" s="120"/>
      <c r="UHJ1" s="120"/>
      <c r="UHK1" s="120"/>
      <c r="UHL1" s="120"/>
      <c r="UHM1" s="120"/>
      <c r="UHN1" s="120"/>
      <c r="UHO1" s="120"/>
      <c r="UHP1" s="120"/>
      <c r="UHQ1" s="120"/>
      <c r="UHR1" s="120"/>
      <c r="UHS1" s="120"/>
      <c r="UHT1" s="120"/>
      <c r="UHU1" s="120"/>
      <c r="UHV1" s="120"/>
      <c r="UHW1" s="120"/>
      <c r="UHX1" s="120"/>
      <c r="UHY1" s="120"/>
      <c r="UHZ1" s="120"/>
      <c r="UIA1" s="120"/>
      <c r="UIB1" s="120"/>
      <c r="UIC1" s="120"/>
      <c r="UID1" s="120"/>
      <c r="UIE1" s="120"/>
      <c r="UIF1" s="120"/>
      <c r="UIG1" s="120"/>
      <c r="UIH1" s="120"/>
      <c r="UII1" s="120"/>
      <c r="UIJ1" s="120"/>
      <c r="UIK1" s="120"/>
      <c r="UIL1" s="120"/>
      <c r="UIM1" s="120"/>
      <c r="UIN1" s="120"/>
      <c r="UIO1" s="120"/>
      <c r="UIP1" s="120"/>
      <c r="UIQ1" s="120"/>
      <c r="UIR1" s="120"/>
      <c r="UIS1" s="120"/>
      <c r="UIT1" s="120"/>
      <c r="UIU1" s="120"/>
      <c r="UIV1" s="120"/>
      <c r="UIW1" s="120"/>
      <c r="UIX1" s="120"/>
      <c r="UIY1" s="120"/>
      <c r="UIZ1" s="120"/>
      <c r="UJA1" s="120"/>
      <c r="UJB1" s="120"/>
      <c r="UJC1" s="120"/>
      <c r="UJD1" s="120"/>
      <c r="UJE1" s="120"/>
      <c r="UJF1" s="120"/>
      <c r="UJG1" s="120"/>
      <c r="UJH1" s="120"/>
      <c r="UJI1" s="120"/>
      <c r="UJJ1" s="120"/>
      <c r="UJK1" s="120"/>
      <c r="UJL1" s="120"/>
      <c r="UJM1" s="120"/>
      <c r="UJN1" s="120"/>
      <c r="UJO1" s="120"/>
      <c r="UJP1" s="120"/>
      <c r="UJQ1" s="120"/>
      <c r="UJR1" s="120"/>
      <c r="UJS1" s="120"/>
      <c r="UJT1" s="120"/>
      <c r="UJU1" s="120"/>
      <c r="UJV1" s="120"/>
      <c r="UJW1" s="120"/>
      <c r="UJX1" s="120"/>
      <c r="UJY1" s="120"/>
      <c r="UJZ1" s="120"/>
      <c r="UKA1" s="120"/>
      <c r="UKB1" s="120"/>
      <c r="UKC1" s="120"/>
      <c r="UKD1" s="120"/>
      <c r="UKE1" s="120"/>
      <c r="UKF1" s="120"/>
      <c r="UKG1" s="120"/>
      <c r="UKH1" s="120"/>
      <c r="UKI1" s="120"/>
      <c r="UKJ1" s="120"/>
      <c r="UKK1" s="120"/>
      <c r="UKL1" s="120"/>
      <c r="UKM1" s="120"/>
      <c r="UKN1" s="120"/>
      <c r="UKO1" s="120"/>
      <c r="UKP1" s="120"/>
      <c r="UKQ1" s="120"/>
      <c r="UKR1" s="120"/>
      <c r="UKS1" s="120"/>
      <c r="UKT1" s="120"/>
      <c r="UKU1" s="120"/>
      <c r="UKV1" s="120"/>
      <c r="UKW1" s="120"/>
      <c r="UKX1" s="120"/>
      <c r="UKY1" s="120"/>
      <c r="UKZ1" s="120"/>
      <c r="ULA1" s="120"/>
      <c r="ULB1" s="120"/>
      <c r="ULC1" s="120"/>
      <c r="ULD1" s="120"/>
      <c r="ULE1" s="120"/>
      <c r="ULF1" s="120"/>
      <c r="ULG1" s="120"/>
      <c r="ULH1" s="120"/>
      <c r="ULI1" s="120"/>
      <c r="ULJ1" s="120"/>
      <c r="ULK1" s="120"/>
      <c r="ULL1" s="120"/>
      <c r="ULM1" s="120"/>
      <c r="ULN1" s="120"/>
      <c r="ULO1" s="120"/>
      <c r="ULP1" s="120"/>
      <c r="ULQ1" s="120"/>
      <c r="ULR1" s="120"/>
      <c r="ULS1" s="120"/>
      <c r="ULT1" s="120"/>
      <c r="ULU1" s="120"/>
      <c r="ULV1" s="120"/>
      <c r="ULW1" s="120"/>
      <c r="ULX1" s="120"/>
      <c r="ULY1" s="120"/>
      <c r="ULZ1" s="120"/>
      <c r="UMA1" s="120"/>
      <c r="UMB1" s="120"/>
      <c r="UMC1" s="120"/>
      <c r="UMD1" s="120"/>
      <c r="UME1" s="120"/>
      <c r="UMF1" s="120"/>
      <c r="UMG1" s="120"/>
      <c r="UMH1" s="120"/>
      <c r="UMI1" s="120"/>
      <c r="UMJ1" s="120"/>
      <c r="UMK1" s="120"/>
      <c r="UML1" s="120"/>
      <c r="UMM1" s="120"/>
      <c r="UMN1" s="120"/>
      <c r="UMO1" s="120"/>
      <c r="UMP1" s="120"/>
      <c r="UMQ1" s="120"/>
      <c r="UMR1" s="120"/>
      <c r="UMS1" s="120"/>
      <c r="UMT1" s="120"/>
      <c r="UMU1" s="120"/>
      <c r="UMV1" s="120"/>
      <c r="UMW1" s="120"/>
      <c r="UMX1" s="120"/>
      <c r="UMY1" s="120"/>
      <c r="UMZ1" s="120"/>
      <c r="UNA1" s="120"/>
      <c r="UNB1" s="120"/>
      <c r="UNC1" s="120"/>
      <c r="UND1" s="120"/>
      <c r="UNE1" s="120"/>
      <c r="UNF1" s="120"/>
      <c r="UNG1" s="120"/>
      <c r="UNH1" s="120"/>
      <c r="UNI1" s="120"/>
      <c r="UNJ1" s="120"/>
      <c r="UNK1" s="120"/>
      <c r="UNL1" s="120"/>
      <c r="UNM1" s="120"/>
      <c r="UNN1" s="120"/>
      <c r="UNO1" s="120"/>
      <c r="UNP1" s="120"/>
      <c r="UNQ1" s="120"/>
      <c r="UNR1" s="120"/>
      <c r="UNS1" s="120"/>
      <c r="UNT1" s="120"/>
      <c r="UNU1" s="120"/>
      <c r="UNV1" s="120"/>
      <c r="UNW1" s="120"/>
      <c r="UNX1" s="120"/>
      <c r="UNY1" s="120"/>
      <c r="UNZ1" s="120"/>
      <c r="UOA1" s="120"/>
      <c r="UOB1" s="120"/>
      <c r="UOC1" s="120"/>
      <c r="UOD1" s="120"/>
      <c r="UOE1" s="120"/>
      <c r="UOF1" s="120"/>
      <c r="UOG1" s="120"/>
      <c r="UOH1" s="120"/>
      <c r="UOI1" s="120"/>
      <c r="UOJ1" s="120"/>
      <c r="UOK1" s="120"/>
      <c r="UOL1" s="120"/>
      <c r="UOM1" s="120"/>
      <c r="UON1" s="120"/>
      <c r="UOO1" s="120"/>
      <c r="UOP1" s="120"/>
      <c r="UOQ1" s="120"/>
      <c r="UOR1" s="120"/>
      <c r="UOS1" s="120"/>
      <c r="UOT1" s="120"/>
      <c r="UOU1" s="120"/>
      <c r="UOV1" s="120"/>
      <c r="UOW1" s="120"/>
      <c r="UOX1" s="120"/>
      <c r="UOY1" s="120"/>
      <c r="UOZ1" s="120"/>
      <c r="UPA1" s="120"/>
      <c r="UPB1" s="120"/>
      <c r="UPC1" s="120"/>
      <c r="UPD1" s="120"/>
      <c r="UPE1" s="120"/>
      <c r="UPF1" s="120"/>
      <c r="UPG1" s="120"/>
      <c r="UPH1" s="120"/>
      <c r="UPI1" s="120"/>
      <c r="UPJ1" s="120"/>
      <c r="UPK1" s="120"/>
      <c r="UPL1" s="120"/>
      <c r="UPM1" s="120"/>
      <c r="UPN1" s="120"/>
      <c r="UPO1" s="120"/>
      <c r="UPP1" s="120"/>
      <c r="UPQ1" s="120"/>
      <c r="UPR1" s="120"/>
      <c r="UPS1" s="120"/>
      <c r="UPT1" s="120"/>
      <c r="UPU1" s="120"/>
      <c r="UPV1" s="120"/>
      <c r="UPW1" s="120"/>
      <c r="UPX1" s="120"/>
      <c r="UPY1" s="120"/>
      <c r="UPZ1" s="120"/>
      <c r="UQA1" s="120"/>
      <c r="UQB1" s="120"/>
      <c r="UQC1" s="120"/>
      <c r="UQD1" s="120"/>
      <c r="UQE1" s="120"/>
      <c r="UQF1" s="120"/>
      <c r="UQG1" s="120"/>
      <c r="UQH1" s="120"/>
      <c r="UQI1" s="120"/>
      <c r="UQJ1" s="120"/>
      <c r="UQK1" s="120"/>
      <c r="UQL1" s="120"/>
      <c r="UQM1" s="120"/>
      <c r="UQN1" s="120"/>
      <c r="UQO1" s="120"/>
      <c r="UQP1" s="120"/>
      <c r="UQQ1" s="120"/>
      <c r="UQR1" s="120"/>
      <c r="UQS1" s="120"/>
      <c r="UQT1" s="120"/>
      <c r="UQU1" s="120"/>
      <c r="UQV1" s="120"/>
      <c r="UQW1" s="120"/>
      <c r="UQX1" s="120"/>
      <c r="UQY1" s="120"/>
      <c r="UQZ1" s="120"/>
      <c r="URA1" s="120"/>
      <c r="URB1" s="120"/>
      <c r="URC1" s="120"/>
      <c r="URD1" s="120"/>
      <c r="URE1" s="120"/>
      <c r="URF1" s="120"/>
      <c r="URG1" s="120"/>
      <c r="URH1" s="120"/>
      <c r="URI1" s="120"/>
      <c r="URJ1" s="120"/>
      <c r="URK1" s="120"/>
      <c r="URL1" s="120"/>
      <c r="URM1" s="120"/>
      <c r="URN1" s="120"/>
      <c r="URO1" s="120"/>
      <c r="URP1" s="120"/>
      <c r="URQ1" s="120"/>
      <c r="URR1" s="120"/>
      <c r="URS1" s="120"/>
      <c r="URT1" s="120"/>
      <c r="URU1" s="120"/>
      <c r="URV1" s="120"/>
      <c r="URW1" s="120"/>
      <c r="URX1" s="120"/>
      <c r="URY1" s="120"/>
      <c r="URZ1" s="120"/>
      <c r="USA1" s="120"/>
      <c r="USB1" s="120"/>
      <c r="USC1" s="120"/>
      <c r="USD1" s="120"/>
      <c r="USE1" s="120"/>
      <c r="USF1" s="120"/>
      <c r="USG1" s="120"/>
      <c r="USH1" s="120"/>
      <c r="USI1" s="120"/>
      <c r="USJ1" s="120"/>
      <c r="USK1" s="120"/>
      <c r="USL1" s="120"/>
      <c r="USM1" s="120"/>
      <c r="USN1" s="120"/>
      <c r="USO1" s="120"/>
      <c r="USP1" s="120"/>
      <c r="USQ1" s="120"/>
      <c r="USR1" s="120"/>
      <c r="USS1" s="120"/>
      <c r="UST1" s="120"/>
      <c r="USU1" s="120"/>
      <c r="USV1" s="120"/>
      <c r="USW1" s="120"/>
      <c r="USX1" s="120"/>
      <c r="USY1" s="120"/>
      <c r="USZ1" s="120"/>
      <c r="UTA1" s="120"/>
      <c r="UTB1" s="120"/>
      <c r="UTC1" s="120"/>
      <c r="UTD1" s="120"/>
      <c r="UTE1" s="120"/>
      <c r="UTF1" s="120"/>
      <c r="UTG1" s="120"/>
      <c r="UTH1" s="120"/>
      <c r="UTI1" s="120"/>
      <c r="UTJ1" s="120"/>
      <c r="UTK1" s="120"/>
      <c r="UTL1" s="120"/>
      <c r="UTM1" s="120"/>
      <c r="UTN1" s="120"/>
      <c r="UTO1" s="120"/>
      <c r="UTP1" s="120"/>
      <c r="UTQ1" s="120"/>
      <c r="UTR1" s="120"/>
      <c r="UTS1" s="120"/>
      <c r="UTT1" s="120"/>
      <c r="UTU1" s="120"/>
      <c r="UTV1" s="120"/>
      <c r="UTW1" s="120"/>
      <c r="UTX1" s="120"/>
      <c r="UTY1" s="120"/>
      <c r="UTZ1" s="120"/>
      <c r="UUA1" s="120"/>
      <c r="UUB1" s="120"/>
      <c r="UUC1" s="120"/>
      <c r="UUD1" s="120"/>
      <c r="UUE1" s="120"/>
      <c r="UUF1" s="120"/>
      <c r="UUG1" s="120"/>
      <c r="UUH1" s="120"/>
      <c r="UUI1" s="120"/>
      <c r="UUJ1" s="120"/>
      <c r="UUK1" s="120"/>
      <c r="UUL1" s="120"/>
      <c r="UUM1" s="120"/>
      <c r="UUN1" s="120"/>
      <c r="UUO1" s="120"/>
      <c r="UUP1" s="120"/>
      <c r="UUQ1" s="120"/>
      <c r="UUR1" s="120"/>
      <c r="UUS1" s="120"/>
      <c r="UUT1" s="120"/>
      <c r="UUU1" s="120"/>
      <c r="UUV1" s="120"/>
      <c r="UUW1" s="120"/>
      <c r="UUX1" s="120"/>
      <c r="UUY1" s="120"/>
      <c r="UUZ1" s="120"/>
      <c r="UVA1" s="120"/>
      <c r="UVB1" s="120"/>
      <c r="UVC1" s="120"/>
      <c r="UVD1" s="120"/>
      <c r="UVE1" s="120"/>
      <c r="UVF1" s="120"/>
      <c r="UVG1" s="120"/>
      <c r="UVH1" s="120"/>
      <c r="UVI1" s="120"/>
      <c r="UVJ1" s="120"/>
      <c r="UVK1" s="120"/>
      <c r="UVL1" s="120"/>
      <c r="UVM1" s="120"/>
      <c r="UVN1" s="120"/>
      <c r="UVO1" s="120"/>
      <c r="UVP1" s="120"/>
      <c r="UVQ1" s="120"/>
      <c r="UVR1" s="120"/>
      <c r="UVS1" s="120"/>
      <c r="UVT1" s="120"/>
      <c r="UVU1" s="120"/>
      <c r="UVV1" s="120"/>
      <c r="UVW1" s="120"/>
      <c r="UVX1" s="120"/>
      <c r="UVY1" s="120"/>
      <c r="UVZ1" s="120"/>
      <c r="UWA1" s="120"/>
      <c r="UWB1" s="120"/>
      <c r="UWC1" s="120"/>
      <c r="UWD1" s="120"/>
      <c r="UWE1" s="120"/>
      <c r="UWF1" s="120"/>
      <c r="UWG1" s="120"/>
      <c r="UWH1" s="120"/>
      <c r="UWI1" s="120"/>
      <c r="UWJ1" s="120"/>
      <c r="UWK1" s="120"/>
      <c r="UWL1" s="120"/>
      <c r="UWM1" s="120"/>
      <c r="UWN1" s="120"/>
      <c r="UWO1" s="120"/>
      <c r="UWP1" s="120"/>
      <c r="UWQ1" s="120"/>
      <c r="UWR1" s="120"/>
      <c r="UWS1" s="120"/>
      <c r="UWT1" s="120"/>
      <c r="UWU1" s="120"/>
      <c r="UWV1" s="120"/>
      <c r="UWW1" s="120"/>
      <c r="UWX1" s="120"/>
      <c r="UWY1" s="120"/>
      <c r="UWZ1" s="120"/>
      <c r="UXA1" s="120"/>
      <c r="UXB1" s="120"/>
      <c r="UXC1" s="120"/>
      <c r="UXD1" s="120"/>
      <c r="UXE1" s="120"/>
      <c r="UXF1" s="120"/>
      <c r="UXG1" s="120"/>
      <c r="UXH1" s="120"/>
      <c r="UXI1" s="120"/>
      <c r="UXJ1" s="120"/>
      <c r="UXK1" s="120"/>
      <c r="UXL1" s="120"/>
      <c r="UXM1" s="120"/>
      <c r="UXN1" s="120"/>
      <c r="UXO1" s="120"/>
      <c r="UXP1" s="120"/>
      <c r="UXQ1" s="120"/>
      <c r="UXR1" s="120"/>
      <c r="UXS1" s="120"/>
      <c r="UXT1" s="120"/>
      <c r="UXU1" s="120"/>
      <c r="UXV1" s="120"/>
      <c r="UXW1" s="120"/>
      <c r="UXX1" s="120"/>
      <c r="UXY1" s="120"/>
      <c r="UXZ1" s="120"/>
      <c r="UYA1" s="120"/>
      <c r="UYB1" s="120"/>
      <c r="UYC1" s="120"/>
      <c r="UYD1" s="120"/>
      <c r="UYE1" s="120"/>
      <c r="UYF1" s="120"/>
      <c r="UYG1" s="120"/>
      <c r="UYH1" s="120"/>
      <c r="UYI1" s="120"/>
      <c r="UYJ1" s="120"/>
      <c r="UYK1" s="120"/>
      <c r="UYL1" s="120"/>
      <c r="UYM1" s="120"/>
      <c r="UYN1" s="120"/>
      <c r="UYO1" s="120"/>
      <c r="UYP1" s="120"/>
      <c r="UYQ1" s="120"/>
      <c r="UYR1" s="120"/>
      <c r="UYS1" s="120"/>
      <c r="UYT1" s="120"/>
      <c r="UYU1" s="120"/>
      <c r="UYV1" s="120"/>
      <c r="UYW1" s="120"/>
      <c r="UYX1" s="120"/>
      <c r="UYY1" s="120"/>
      <c r="UYZ1" s="120"/>
      <c r="UZA1" s="120"/>
      <c r="UZB1" s="120"/>
      <c r="UZC1" s="120"/>
      <c r="UZD1" s="120"/>
      <c r="UZE1" s="120"/>
      <c r="UZF1" s="120"/>
      <c r="UZG1" s="120"/>
      <c r="UZH1" s="120"/>
      <c r="UZI1" s="120"/>
      <c r="UZJ1" s="120"/>
      <c r="UZK1" s="120"/>
      <c r="UZL1" s="120"/>
      <c r="UZM1" s="120"/>
      <c r="UZN1" s="120"/>
      <c r="UZO1" s="120"/>
      <c r="UZP1" s="120"/>
      <c r="UZQ1" s="120"/>
      <c r="UZR1" s="120"/>
      <c r="UZS1" s="120"/>
      <c r="UZT1" s="120"/>
      <c r="UZU1" s="120"/>
      <c r="UZV1" s="120"/>
      <c r="UZW1" s="120"/>
      <c r="UZX1" s="120"/>
      <c r="UZY1" s="120"/>
      <c r="UZZ1" s="120"/>
      <c r="VAA1" s="120"/>
      <c r="VAB1" s="120"/>
      <c r="VAC1" s="120"/>
      <c r="VAD1" s="120"/>
      <c r="VAE1" s="120"/>
      <c r="VAF1" s="120"/>
      <c r="VAG1" s="120"/>
      <c r="VAH1" s="120"/>
      <c r="VAI1" s="120"/>
      <c r="VAJ1" s="120"/>
      <c r="VAK1" s="120"/>
      <c r="VAL1" s="120"/>
      <c r="VAM1" s="120"/>
      <c r="VAN1" s="120"/>
      <c r="VAO1" s="120"/>
      <c r="VAP1" s="120"/>
      <c r="VAQ1" s="120"/>
      <c r="VAR1" s="120"/>
      <c r="VAS1" s="120"/>
      <c r="VAT1" s="120"/>
      <c r="VAU1" s="120"/>
      <c r="VAV1" s="120"/>
      <c r="VAW1" s="120"/>
      <c r="VAX1" s="120"/>
      <c r="VAY1" s="120"/>
      <c r="VAZ1" s="120"/>
      <c r="VBA1" s="120"/>
      <c r="VBB1" s="120"/>
      <c r="VBC1" s="120"/>
      <c r="VBD1" s="120"/>
      <c r="VBE1" s="120"/>
      <c r="VBF1" s="120"/>
      <c r="VBG1" s="120"/>
      <c r="VBH1" s="120"/>
      <c r="VBI1" s="120"/>
      <c r="VBJ1" s="120"/>
      <c r="VBK1" s="120"/>
      <c r="VBL1" s="120"/>
      <c r="VBM1" s="120"/>
      <c r="VBN1" s="120"/>
      <c r="VBO1" s="120"/>
      <c r="VBP1" s="120"/>
      <c r="VBQ1" s="120"/>
      <c r="VBR1" s="120"/>
      <c r="VBS1" s="120"/>
      <c r="VBT1" s="120"/>
      <c r="VBU1" s="120"/>
      <c r="VBV1" s="120"/>
      <c r="VBW1" s="120"/>
      <c r="VBX1" s="120"/>
      <c r="VBY1" s="120"/>
      <c r="VBZ1" s="120"/>
      <c r="VCA1" s="120"/>
      <c r="VCB1" s="120"/>
      <c r="VCC1" s="120"/>
      <c r="VCD1" s="120"/>
      <c r="VCE1" s="120"/>
      <c r="VCF1" s="120"/>
      <c r="VCG1" s="120"/>
      <c r="VCH1" s="120"/>
      <c r="VCI1" s="120"/>
      <c r="VCJ1" s="120"/>
      <c r="VCK1" s="120"/>
      <c r="VCL1" s="120"/>
      <c r="VCM1" s="120"/>
      <c r="VCN1" s="120"/>
      <c r="VCO1" s="120"/>
      <c r="VCP1" s="120"/>
      <c r="VCQ1" s="120"/>
      <c r="VCR1" s="120"/>
      <c r="VCS1" s="120"/>
      <c r="VCT1" s="120"/>
      <c r="VCU1" s="120"/>
      <c r="VCV1" s="120"/>
      <c r="VCW1" s="120"/>
      <c r="VCX1" s="120"/>
      <c r="VCY1" s="120"/>
      <c r="VCZ1" s="120"/>
      <c r="VDA1" s="120"/>
      <c r="VDB1" s="120"/>
      <c r="VDC1" s="120"/>
      <c r="VDD1" s="120"/>
      <c r="VDE1" s="120"/>
      <c r="VDF1" s="120"/>
      <c r="VDG1" s="120"/>
      <c r="VDH1" s="120"/>
      <c r="VDI1" s="120"/>
      <c r="VDJ1" s="120"/>
      <c r="VDK1" s="120"/>
      <c r="VDL1" s="120"/>
      <c r="VDM1" s="120"/>
      <c r="VDN1" s="120"/>
      <c r="VDO1" s="120"/>
      <c r="VDP1" s="120"/>
      <c r="VDQ1" s="120"/>
      <c r="VDR1" s="120"/>
      <c r="VDS1" s="120"/>
      <c r="VDT1" s="120"/>
      <c r="VDU1" s="120"/>
      <c r="VDV1" s="120"/>
      <c r="VDW1" s="120"/>
      <c r="VDX1" s="120"/>
      <c r="VDY1" s="120"/>
      <c r="VDZ1" s="120"/>
      <c r="VEA1" s="120"/>
      <c r="VEB1" s="120"/>
      <c r="VEC1" s="120"/>
      <c r="VED1" s="120"/>
      <c r="VEE1" s="120"/>
      <c r="VEF1" s="120"/>
      <c r="VEG1" s="120"/>
      <c r="VEH1" s="120"/>
      <c r="VEI1" s="120"/>
      <c r="VEJ1" s="120"/>
      <c r="VEK1" s="120"/>
      <c r="VEL1" s="120"/>
      <c r="VEM1" s="120"/>
      <c r="VEN1" s="120"/>
      <c r="VEO1" s="120"/>
      <c r="VEP1" s="120"/>
      <c r="VEQ1" s="120"/>
      <c r="VER1" s="120"/>
      <c r="VES1" s="120"/>
      <c r="VET1" s="120"/>
      <c r="VEU1" s="120"/>
      <c r="VEV1" s="120"/>
      <c r="VEW1" s="120"/>
      <c r="VEX1" s="120"/>
      <c r="VEY1" s="120"/>
      <c r="VEZ1" s="120"/>
      <c r="VFA1" s="120"/>
      <c r="VFB1" s="120"/>
      <c r="VFC1" s="120"/>
      <c r="VFD1" s="120"/>
      <c r="VFE1" s="120"/>
      <c r="VFF1" s="120"/>
      <c r="VFG1" s="120"/>
      <c r="VFH1" s="120"/>
      <c r="VFI1" s="120"/>
      <c r="VFJ1" s="120"/>
      <c r="VFK1" s="120"/>
      <c r="VFL1" s="120"/>
      <c r="VFM1" s="120"/>
      <c r="VFN1" s="120"/>
      <c r="VFO1" s="120"/>
      <c r="VFP1" s="120"/>
      <c r="VFQ1" s="120"/>
      <c r="VFR1" s="120"/>
      <c r="VFS1" s="120"/>
      <c r="VFT1" s="120"/>
      <c r="VFU1" s="120"/>
      <c r="VFV1" s="120"/>
      <c r="VFW1" s="120"/>
      <c r="VFX1" s="120"/>
      <c r="VFY1" s="120"/>
      <c r="VFZ1" s="120"/>
      <c r="VGA1" s="120"/>
      <c r="VGB1" s="120"/>
      <c r="VGC1" s="120"/>
      <c r="VGD1" s="120"/>
      <c r="VGE1" s="120"/>
      <c r="VGF1" s="120"/>
      <c r="VGG1" s="120"/>
      <c r="VGH1" s="120"/>
      <c r="VGI1" s="120"/>
      <c r="VGJ1" s="120"/>
      <c r="VGK1" s="120"/>
      <c r="VGL1" s="120"/>
      <c r="VGM1" s="120"/>
      <c r="VGN1" s="120"/>
      <c r="VGO1" s="120"/>
      <c r="VGP1" s="120"/>
      <c r="VGQ1" s="120"/>
      <c r="VGR1" s="120"/>
      <c r="VGS1" s="120"/>
      <c r="VGT1" s="120"/>
      <c r="VGU1" s="120"/>
      <c r="VGV1" s="120"/>
      <c r="VGW1" s="120"/>
      <c r="VGX1" s="120"/>
      <c r="VGY1" s="120"/>
      <c r="VGZ1" s="120"/>
      <c r="VHA1" s="120"/>
      <c r="VHB1" s="120"/>
      <c r="VHC1" s="120"/>
      <c r="VHD1" s="120"/>
      <c r="VHE1" s="120"/>
      <c r="VHF1" s="120"/>
      <c r="VHG1" s="120"/>
      <c r="VHH1" s="120"/>
      <c r="VHI1" s="120"/>
      <c r="VHJ1" s="120"/>
      <c r="VHK1" s="120"/>
      <c r="VHL1" s="120"/>
      <c r="VHM1" s="120"/>
      <c r="VHN1" s="120"/>
      <c r="VHO1" s="120"/>
      <c r="VHP1" s="120"/>
      <c r="VHQ1" s="120"/>
      <c r="VHR1" s="120"/>
      <c r="VHS1" s="120"/>
      <c r="VHT1" s="120"/>
      <c r="VHU1" s="120"/>
      <c r="VHV1" s="120"/>
      <c r="VHW1" s="120"/>
      <c r="VHX1" s="120"/>
      <c r="VHY1" s="120"/>
      <c r="VHZ1" s="120"/>
      <c r="VIA1" s="120"/>
      <c r="VIB1" s="120"/>
      <c r="VIC1" s="120"/>
      <c r="VID1" s="120"/>
      <c r="VIE1" s="120"/>
      <c r="VIF1" s="120"/>
      <c r="VIG1" s="120"/>
      <c r="VIH1" s="120"/>
      <c r="VII1" s="120"/>
      <c r="VIJ1" s="120"/>
      <c r="VIK1" s="120"/>
      <c r="VIL1" s="120"/>
      <c r="VIM1" s="120"/>
      <c r="VIN1" s="120"/>
      <c r="VIO1" s="120"/>
      <c r="VIP1" s="120"/>
      <c r="VIQ1" s="120"/>
      <c r="VIR1" s="120"/>
      <c r="VIS1" s="120"/>
      <c r="VIT1" s="120"/>
      <c r="VIU1" s="120"/>
      <c r="VIV1" s="120"/>
      <c r="VIW1" s="120"/>
      <c r="VIX1" s="120"/>
      <c r="VIY1" s="120"/>
      <c r="VIZ1" s="120"/>
      <c r="VJA1" s="120"/>
      <c r="VJB1" s="120"/>
      <c r="VJC1" s="120"/>
      <c r="VJD1" s="120"/>
      <c r="VJE1" s="120"/>
      <c r="VJF1" s="120"/>
      <c r="VJG1" s="120"/>
      <c r="VJH1" s="120"/>
      <c r="VJI1" s="120"/>
      <c r="VJJ1" s="120"/>
      <c r="VJK1" s="120"/>
      <c r="VJL1" s="120"/>
      <c r="VJM1" s="120"/>
      <c r="VJN1" s="120"/>
      <c r="VJO1" s="120"/>
      <c r="VJP1" s="120"/>
      <c r="VJQ1" s="120"/>
      <c r="VJR1" s="120"/>
      <c r="VJS1" s="120"/>
      <c r="VJT1" s="120"/>
      <c r="VJU1" s="120"/>
      <c r="VJV1" s="120"/>
      <c r="VJW1" s="120"/>
      <c r="VJX1" s="120"/>
      <c r="VJY1" s="120"/>
      <c r="VJZ1" s="120"/>
      <c r="VKA1" s="120"/>
      <c r="VKB1" s="120"/>
      <c r="VKC1" s="120"/>
      <c r="VKD1" s="120"/>
      <c r="VKE1" s="120"/>
      <c r="VKF1" s="120"/>
      <c r="VKG1" s="120"/>
      <c r="VKH1" s="120"/>
      <c r="VKI1" s="120"/>
      <c r="VKJ1" s="120"/>
      <c r="VKK1" s="120"/>
      <c r="VKL1" s="120"/>
      <c r="VKM1" s="120"/>
      <c r="VKN1" s="120"/>
      <c r="VKO1" s="120"/>
      <c r="VKP1" s="120"/>
      <c r="VKQ1" s="120"/>
      <c r="VKR1" s="120"/>
      <c r="VKS1" s="120"/>
      <c r="VKT1" s="120"/>
      <c r="VKU1" s="120"/>
      <c r="VKV1" s="120"/>
      <c r="VKW1" s="120"/>
      <c r="VKX1" s="120"/>
      <c r="VKY1" s="120"/>
      <c r="VKZ1" s="120"/>
      <c r="VLA1" s="120"/>
      <c r="VLB1" s="120"/>
      <c r="VLC1" s="120"/>
      <c r="VLD1" s="120"/>
      <c r="VLE1" s="120"/>
      <c r="VLF1" s="120"/>
      <c r="VLG1" s="120"/>
      <c r="VLH1" s="120"/>
      <c r="VLI1" s="120"/>
      <c r="VLJ1" s="120"/>
      <c r="VLK1" s="120"/>
      <c r="VLL1" s="120"/>
      <c r="VLM1" s="120"/>
      <c r="VLN1" s="120"/>
      <c r="VLO1" s="120"/>
      <c r="VLP1" s="120"/>
      <c r="VLQ1" s="120"/>
      <c r="VLR1" s="120"/>
      <c r="VLS1" s="120"/>
      <c r="VLT1" s="120"/>
      <c r="VLU1" s="120"/>
      <c r="VLV1" s="120"/>
      <c r="VLW1" s="120"/>
      <c r="VLX1" s="120"/>
      <c r="VLY1" s="120"/>
      <c r="VLZ1" s="120"/>
      <c r="VMA1" s="120"/>
      <c r="VMB1" s="120"/>
      <c r="VMC1" s="120"/>
      <c r="VMD1" s="120"/>
      <c r="VME1" s="120"/>
      <c r="VMF1" s="120"/>
      <c r="VMG1" s="120"/>
      <c r="VMH1" s="120"/>
      <c r="VMI1" s="120"/>
      <c r="VMJ1" s="120"/>
      <c r="VMK1" s="120"/>
      <c r="VML1" s="120"/>
      <c r="VMM1" s="120"/>
      <c r="VMN1" s="120"/>
      <c r="VMO1" s="120"/>
      <c r="VMP1" s="120"/>
      <c r="VMQ1" s="120"/>
      <c r="VMR1" s="120"/>
      <c r="VMS1" s="120"/>
      <c r="VMT1" s="120"/>
      <c r="VMU1" s="120"/>
      <c r="VMV1" s="120"/>
      <c r="VMW1" s="120"/>
      <c r="VMX1" s="120"/>
      <c r="VMY1" s="120"/>
      <c r="VMZ1" s="120"/>
      <c r="VNA1" s="120"/>
      <c r="VNB1" s="120"/>
      <c r="VNC1" s="120"/>
      <c r="VND1" s="120"/>
      <c r="VNE1" s="120"/>
      <c r="VNF1" s="120"/>
      <c r="VNG1" s="120"/>
      <c r="VNH1" s="120"/>
      <c r="VNI1" s="120"/>
      <c r="VNJ1" s="120"/>
      <c r="VNK1" s="120"/>
      <c r="VNL1" s="120"/>
      <c r="VNM1" s="120"/>
      <c r="VNN1" s="120"/>
      <c r="VNO1" s="120"/>
      <c r="VNP1" s="120"/>
      <c r="VNQ1" s="120"/>
      <c r="VNR1" s="120"/>
      <c r="VNS1" s="120"/>
      <c r="VNT1" s="120"/>
      <c r="VNU1" s="120"/>
      <c r="VNV1" s="120"/>
      <c r="VNW1" s="120"/>
      <c r="VNX1" s="120"/>
      <c r="VNY1" s="120"/>
      <c r="VNZ1" s="120"/>
      <c r="VOA1" s="120"/>
      <c r="VOB1" s="120"/>
      <c r="VOC1" s="120"/>
      <c r="VOD1" s="120"/>
      <c r="VOE1" s="120"/>
      <c r="VOF1" s="120"/>
      <c r="VOG1" s="120"/>
      <c r="VOH1" s="120"/>
      <c r="VOI1" s="120"/>
      <c r="VOJ1" s="120"/>
      <c r="VOK1" s="120"/>
      <c r="VOL1" s="120"/>
      <c r="VOM1" s="120"/>
      <c r="VON1" s="120"/>
      <c r="VOO1" s="120"/>
      <c r="VOP1" s="120"/>
      <c r="VOQ1" s="120"/>
      <c r="VOR1" s="120"/>
      <c r="VOS1" s="120"/>
      <c r="VOT1" s="120"/>
      <c r="VOU1" s="120"/>
      <c r="VOV1" s="120"/>
      <c r="VOW1" s="120"/>
      <c r="VOX1" s="120"/>
      <c r="VOY1" s="120"/>
      <c r="VOZ1" s="120"/>
      <c r="VPA1" s="120"/>
      <c r="VPB1" s="120"/>
      <c r="VPC1" s="120"/>
      <c r="VPD1" s="120"/>
      <c r="VPE1" s="120"/>
      <c r="VPF1" s="120"/>
      <c r="VPG1" s="120"/>
      <c r="VPH1" s="120"/>
      <c r="VPI1" s="120"/>
      <c r="VPJ1" s="120"/>
      <c r="VPK1" s="120"/>
      <c r="VPL1" s="120"/>
      <c r="VPM1" s="120"/>
      <c r="VPN1" s="120"/>
      <c r="VPO1" s="120"/>
      <c r="VPP1" s="120"/>
      <c r="VPQ1" s="120"/>
      <c r="VPR1" s="120"/>
      <c r="VPS1" s="120"/>
      <c r="VPT1" s="120"/>
      <c r="VPU1" s="120"/>
      <c r="VPV1" s="120"/>
      <c r="VPW1" s="120"/>
      <c r="VPX1" s="120"/>
      <c r="VPY1" s="120"/>
      <c r="VPZ1" s="120"/>
      <c r="VQA1" s="120"/>
      <c r="VQB1" s="120"/>
      <c r="VQC1" s="120"/>
      <c r="VQD1" s="120"/>
      <c r="VQE1" s="120"/>
      <c r="VQF1" s="120"/>
      <c r="VQG1" s="120"/>
      <c r="VQH1" s="120"/>
      <c r="VQI1" s="120"/>
      <c r="VQJ1" s="120"/>
      <c r="VQK1" s="120"/>
      <c r="VQL1" s="120"/>
      <c r="VQM1" s="120"/>
      <c r="VQN1" s="120"/>
      <c r="VQO1" s="120"/>
      <c r="VQP1" s="120"/>
      <c r="VQQ1" s="120"/>
      <c r="VQR1" s="120"/>
      <c r="VQS1" s="120"/>
      <c r="VQT1" s="120"/>
      <c r="VQU1" s="120"/>
      <c r="VQV1" s="120"/>
      <c r="VQW1" s="120"/>
      <c r="VQX1" s="120"/>
      <c r="VQY1" s="120"/>
      <c r="VQZ1" s="120"/>
      <c r="VRA1" s="120"/>
      <c r="VRB1" s="120"/>
      <c r="VRC1" s="120"/>
      <c r="VRD1" s="120"/>
      <c r="VRE1" s="120"/>
      <c r="VRF1" s="120"/>
      <c r="VRG1" s="120"/>
      <c r="VRH1" s="120"/>
      <c r="VRI1" s="120"/>
      <c r="VRJ1" s="120"/>
      <c r="VRK1" s="120"/>
      <c r="VRL1" s="120"/>
      <c r="VRM1" s="120"/>
      <c r="VRN1" s="120"/>
      <c r="VRO1" s="120"/>
      <c r="VRP1" s="120"/>
      <c r="VRQ1" s="120"/>
      <c r="VRR1" s="120"/>
      <c r="VRS1" s="120"/>
      <c r="VRT1" s="120"/>
      <c r="VRU1" s="120"/>
      <c r="VRV1" s="120"/>
      <c r="VRW1" s="120"/>
      <c r="VRX1" s="120"/>
      <c r="VRY1" s="120"/>
      <c r="VRZ1" s="120"/>
      <c r="VSA1" s="120"/>
      <c r="VSB1" s="120"/>
      <c r="VSC1" s="120"/>
      <c r="VSD1" s="120"/>
      <c r="VSE1" s="120"/>
      <c r="VSF1" s="120"/>
      <c r="VSG1" s="120"/>
      <c r="VSH1" s="120"/>
      <c r="VSI1" s="120"/>
      <c r="VSJ1" s="120"/>
      <c r="VSK1" s="120"/>
      <c r="VSL1" s="120"/>
      <c r="VSM1" s="120"/>
      <c r="VSN1" s="120"/>
      <c r="VSO1" s="120"/>
      <c r="VSP1" s="120"/>
      <c r="VSQ1" s="120"/>
      <c r="VSR1" s="120"/>
      <c r="VSS1" s="120"/>
      <c r="VST1" s="120"/>
      <c r="VSU1" s="120"/>
      <c r="VSV1" s="120"/>
      <c r="VSW1" s="120"/>
      <c r="VSX1" s="120"/>
      <c r="VSY1" s="120"/>
      <c r="VSZ1" s="120"/>
      <c r="VTA1" s="120"/>
      <c r="VTB1" s="120"/>
      <c r="VTC1" s="120"/>
      <c r="VTD1" s="120"/>
      <c r="VTE1" s="120"/>
      <c r="VTF1" s="120"/>
      <c r="VTG1" s="120"/>
      <c r="VTH1" s="120"/>
      <c r="VTI1" s="120"/>
      <c r="VTJ1" s="120"/>
      <c r="VTK1" s="120"/>
      <c r="VTL1" s="120"/>
      <c r="VTM1" s="120"/>
      <c r="VTN1" s="120"/>
      <c r="VTO1" s="120"/>
      <c r="VTP1" s="120"/>
      <c r="VTQ1" s="120"/>
      <c r="VTR1" s="120"/>
      <c r="VTS1" s="120"/>
      <c r="VTT1" s="120"/>
      <c r="VTU1" s="120"/>
      <c r="VTV1" s="120"/>
      <c r="VTW1" s="120"/>
      <c r="VTX1" s="120"/>
      <c r="VTY1" s="120"/>
      <c r="VTZ1" s="120"/>
      <c r="VUA1" s="120"/>
      <c r="VUB1" s="120"/>
      <c r="VUC1" s="120"/>
      <c r="VUD1" s="120"/>
      <c r="VUE1" s="120"/>
      <c r="VUF1" s="120"/>
      <c r="VUG1" s="120"/>
      <c r="VUH1" s="120"/>
      <c r="VUI1" s="120"/>
      <c r="VUJ1" s="120"/>
      <c r="VUK1" s="120"/>
      <c r="VUL1" s="120"/>
      <c r="VUM1" s="120"/>
      <c r="VUN1" s="120"/>
      <c r="VUO1" s="120"/>
      <c r="VUP1" s="120"/>
      <c r="VUQ1" s="120"/>
      <c r="VUR1" s="120"/>
      <c r="VUS1" s="120"/>
      <c r="VUT1" s="120"/>
      <c r="VUU1" s="120"/>
      <c r="VUV1" s="120"/>
      <c r="VUW1" s="120"/>
      <c r="VUX1" s="120"/>
      <c r="VUY1" s="120"/>
      <c r="VUZ1" s="120"/>
      <c r="VVA1" s="120"/>
      <c r="VVB1" s="120"/>
      <c r="VVC1" s="120"/>
      <c r="VVD1" s="120"/>
      <c r="VVE1" s="120"/>
      <c r="VVF1" s="120"/>
      <c r="VVG1" s="120"/>
      <c r="VVH1" s="120"/>
      <c r="VVI1" s="120"/>
      <c r="VVJ1" s="120"/>
      <c r="VVK1" s="120"/>
      <c r="VVL1" s="120"/>
      <c r="VVM1" s="120"/>
      <c r="VVN1" s="120"/>
      <c r="VVO1" s="120"/>
      <c r="VVP1" s="120"/>
      <c r="VVQ1" s="120"/>
      <c r="VVR1" s="120"/>
      <c r="VVS1" s="120"/>
      <c r="VVT1" s="120"/>
      <c r="VVU1" s="120"/>
      <c r="VVV1" s="120"/>
      <c r="VVW1" s="120"/>
      <c r="VVX1" s="120"/>
      <c r="VVY1" s="120"/>
      <c r="VVZ1" s="120"/>
      <c r="VWA1" s="120"/>
      <c r="VWB1" s="120"/>
      <c r="VWC1" s="120"/>
      <c r="VWD1" s="120"/>
      <c r="VWE1" s="120"/>
      <c r="VWF1" s="120"/>
      <c r="VWG1" s="120"/>
      <c r="VWH1" s="120"/>
      <c r="VWI1" s="120"/>
      <c r="VWJ1" s="120"/>
      <c r="VWK1" s="120"/>
      <c r="VWL1" s="120"/>
      <c r="VWM1" s="120"/>
      <c r="VWN1" s="120"/>
      <c r="VWO1" s="120"/>
      <c r="VWP1" s="120"/>
      <c r="VWQ1" s="120"/>
      <c r="VWR1" s="120"/>
      <c r="VWS1" s="120"/>
      <c r="VWT1" s="120"/>
      <c r="VWU1" s="120"/>
      <c r="VWV1" s="120"/>
      <c r="VWW1" s="120"/>
      <c r="VWX1" s="120"/>
      <c r="VWY1" s="120"/>
      <c r="VWZ1" s="120"/>
      <c r="VXA1" s="120"/>
      <c r="VXB1" s="120"/>
      <c r="VXC1" s="120"/>
      <c r="VXD1" s="120"/>
      <c r="VXE1" s="120"/>
      <c r="VXF1" s="120"/>
      <c r="VXG1" s="120"/>
      <c r="VXH1" s="120"/>
      <c r="VXI1" s="120"/>
      <c r="VXJ1" s="120"/>
      <c r="VXK1" s="120"/>
      <c r="VXL1" s="120"/>
      <c r="VXM1" s="120"/>
      <c r="VXN1" s="120"/>
      <c r="VXO1" s="120"/>
      <c r="VXP1" s="120"/>
      <c r="VXQ1" s="120"/>
      <c r="VXR1" s="120"/>
      <c r="VXS1" s="120"/>
      <c r="VXT1" s="120"/>
      <c r="VXU1" s="120"/>
      <c r="VXV1" s="120"/>
      <c r="VXW1" s="120"/>
      <c r="VXX1" s="120"/>
      <c r="VXY1" s="120"/>
      <c r="VXZ1" s="120"/>
      <c r="VYA1" s="120"/>
      <c r="VYB1" s="120"/>
      <c r="VYC1" s="120"/>
      <c r="VYD1" s="120"/>
      <c r="VYE1" s="120"/>
      <c r="VYF1" s="120"/>
      <c r="VYG1" s="120"/>
      <c r="VYH1" s="120"/>
      <c r="VYI1" s="120"/>
      <c r="VYJ1" s="120"/>
      <c r="VYK1" s="120"/>
      <c r="VYL1" s="120"/>
      <c r="VYM1" s="120"/>
      <c r="VYN1" s="120"/>
      <c r="VYO1" s="120"/>
      <c r="VYP1" s="120"/>
      <c r="VYQ1" s="120"/>
      <c r="VYR1" s="120"/>
      <c r="VYS1" s="120"/>
      <c r="VYT1" s="120"/>
      <c r="VYU1" s="120"/>
      <c r="VYV1" s="120"/>
      <c r="VYW1" s="120"/>
      <c r="VYX1" s="120"/>
      <c r="VYY1" s="120"/>
      <c r="VYZ1" s="120"/>
      <c r="VZA1" s="120"/>
      <c r="VZB1" s="120"/>
      <c r="VZC1" s="120"/>
      <c r="VZD1" s="120"/>
      <c r="VZE1" s="120"/>
      <c r="VZF1" s="120"/>
      <c r="VZG1" s="120"/>
      <c r="VZH1" s="120"/>
      <c r="VZI1" s="120"/>
      <c r="VZJ1" s="120"/>
      <c r="VZK1" s="120"/>
      <c r="VZL1" s="120"/>
      <c r="VZM1" s="120"/>
      <c r="VZN1" s="120"/>
      <c r="VZO1" s="120"/>
      <c r="VZP1" s="120"/>
      <c r="VZQ1" s="120"/>
      <c r="VZR1" s="120"/>
      <c r="VZS1" s="120"/>
      <c r="VZT1" s="120"/>
      <c r="VZU1" s="120"/>
      <c r="VZV1" s="120"/>
      <c r="VZW1" s="120"/>
      <c r="VZX1" s="120"/>
      <c r="VZY1" s="120"/>
      <c r="VZZ1" s="120"/>
      <c r="WAA1" s="120"/>
      <c r="WAB1" s="120"/>
      <c r="WAC1" s="120"/>
      <c r="WAD1" s="120"/>
      <c r="WAE1" s="120"/>
      <c r="WAF1" s="120"/>
      <c r="WAG1" s="120"/>
      <c r="WAH1" s="120"/>
      <c r="WAI1" s="120"/>
      <c r="WAJ1" s="120"/>
      <c r="WAK1" s="120"/>
      <c r="WAL1" s="120"/>
      <c r="WAM1" s="120"/>
      <c r="WAN1" s="120"/>
      <c r="WAO1" s="120"/>
      <c r="WAP1" s="120"/>
      <c r="WAQ1" s="120"/>
      <c r="WAR1" s="120"/>
      <c r="WAS1" s="120"/>
      <c r="WAT1" s="120"/>
      <c r="WAU1" s="120"/>
      <c r="WAV1" s="120"/>
      <c r="WAW1" s="120"/>
      <c r="WAX1" s="120"/>
      <c r="WAY1" s="120"/>
      <c r="WAZ1" s="120"/>
      <c r="WBA1" s="120"/>
      <c r="WBB1" s="120"/>
      <c r="WBC1" s="120"/>
      <c r="WBD1" s="120"/>
      <c r="WBE1" s="120"/>
      <c r="WBF1" s="120"/>
      <c r="WBG1" s="120"/>
      <c r="WBH1" s="120"/>
      <c r="WBI1" s="120"/>
      <c r="WBJ1" s="120"/>
      <c r="WBK1" s="120"/>
      <c r="WBL1" s="120"/>
      <c r="WBM1" s="120"/>
      <c r="WBN1" s="120"/>
      <c r="WBO1" s="120"/>
      <c r="WBP1" s="120"/>
      <c r="WBQ1" s="120"/>
      <c r="WBR1" s="120"/>
      <c r="WBS1" s="120"/>
      <c r="WBT1" s="120"/>
      <c r="WBU1" s="120"/>
      <c r="WBV1" s="120"/>
      <c r="WBW1" s="120"/>
      <c r="WBX1" s="120"/>
      <c r="WBY1" s="120"/>
      <c r="WBZ1" s="120"/>
      <c r="WCA1" s="120"/>
      <c r="WCB1" s="120"/>
      <c r="WCC1" s="120"/>
      <c r="WCD1" s="120"/>
      <c r="WCE1" s="120"/>
      <c r="WCF1" s="120"/>
      <c r="WCG1" s="120"/>
      <c r="WCH1" s="120"/>
      <c r="WCI1" s="120"/>
      <c r="WCJ1" s="120"/>
      <c r="WCK1" s="120"/>
      <c r="WCL1" s="120"/>
      <c r="WCM1" s="120"/>
      <c r="WCN1" s="120"/>
      <c r="WCO1" s="120"/>
      <c r="WCP1" s="120"/>
      <c r="WCQ1" s="120"/>
      <c r="WCR1" s="120"/>
      <c r="WCS1" s="120"/>
      <c r="WCT1" s="120"/>
      <c r="WCU1" s="120"/>
      <c r="WCV1" s="120"/>
      <c r="WCW1" s="120"/>
      <c r="WCX1" s="120"/>
      <c r="WCY1" s="120"/>
      <c r="WCZ1" s="120"/>
      <c r="WDA1" s="120"/>
      <c r="WDB1" s="120"/>
      <c r="WDC1" s="120"/>
      <c r="WDD1" s="120"/>
      <c r="WDE1" s="120"/>
      <c r="WDF1" s="120"/>
      <c r="WDG1" s="120"/>
      <c r="WDH1" s="120"/>
      <c r="WDI1" s="120"/>
      <c r="WDJ1" s="120"/>
      <c r="WDK1" s="120"/>
      <c r="WDL1" s="120"/>
      <c r="WDM1" s="120"/>
      <c r="WDN1" s="120"/>
      <c r="WDO1" s="120"/>
      <c r="WDP1" s="120"/>
      <c r="WDQ1" s="120"/>
      <c r="WDR1" s="120"/>
      <c r="WDS1" s="120"/>
      <c r="WDT1" s="120"/>
      <c r="WDU1" s="120"/>
      <c r="WDV1" s="120"/>
      <c r="WDW1" s="120"/>
      <c r="WDX1" s="120"/>
      <c r="WDY1" s="120"/>
      <c r="WDZ1" s="120"/>
      <c r="WEA1" s="120"/>
      <c r="WEB1" s="120"/>
      <c r="WEC1" s="120"/>
      <c r="WED1" s="120"/>
      <c r="WEE1" s="120"/>
      <c r="WEF1" s="120"/>
      <c r="WEG1" s="120"/>
      <c r="WEH1" s="120"/>
      <c r="WEI1" s="120"/>
      <c r="WEJ1" s="120"/>
      <c r="WEK1" s="120"/>
      <c r="WEL1" s="120"/>
      <c r="WEM1" s="120"/>
      <c r="WEN1" s="120"/>
      <c r="WEO1" s="120"/>
      <c r="WEP1" s="120"/>
      <c r="WEQ1" s="120"/>
      <c r="WER1" s="120"/>
      <c r="WES1" s="120"/>
      <c r="WET1" s="120"/>
      <c r="WEU1" s="120"/>
      <c r="WEV1" s="120"/>
      <c r="WEW1" s="120"/>
      <c r="WEX1" s="120"/>
      <c r="WEY1" s="120"/>
      <c r="WEZ1" s="120"/>
      <c r="WFA1" s="120"/>
      <c r="WFB1" s="120"/>
      <c r="WFC1" s="120"/>
      <c r="WFD1" s="120"/>
      <c r="WFE1" s="120"/>
      <c r="WFF1" s="120"/>
      <c r="WFG1" s="120"/>
      <c r="WFH1" s="120"/>
      <c r="WFI1" s="120"/>
      <c r="WFJ1" s="120"/>
      <c r="WFK1" s="120"/>
      <c r="WFL1" s="120"/>
      <c r="WFM1" s="120"/>
      <c r="WFN1" s="120"/>
      <c r="WFO1" s="120"/>
      <c r="WFP1" s="120"/>
      <c r="WFQ1" s="120"/>
      <c r="WFR1" s="120"/>
      <c r="WFS1" s="120"/>
      <c r="WFT1" s="120"/>
      <c r="WFU1" s="120"/>
      <c r="WFV1" s="120"/>
      <c r="WFW1" s="120"/>
      <c r="WFX1" s="120"/>
      <c r="WFY1" s="120"/>
      <c r="WFZ1" s="120"/>
      <c r="WGA1" s="120"/>
      <c r="WGB1" s="120"/>
      <c r="WGC1" s="120"/>
      <c r="WGD1" s="120"/>
      <c r="WGE1" s="120"/>
      <c r="WGF1" s="120"/>
      <c r="WGG1" s="120"/>
      <c r="WGH1" s="120"/>
      <c r="WGI1" s="120"/>
      <c r="WGJ1" s="120"/>
      <c r="WGK1" s="120"/>
      <c r="WGL1" s="120"/>
      <c r="WGM1" s="120"/>
      <c r="WGN1" s="120"/>
      <c r="WGO1" s="120"/>
      <c r="WGP1" s="120"/>
      <c r="WGQ1" s="120"/>
      <c r="WGR1" s="120"/>
      <c r="WGS1" s="120"/>
      <c r="WGT1" s="120"/>
      <c r="WGU1" s="120"/>
      <c r="WGV1" s="120"/>
      <c r="WGW1" s="120"/>
      <c r="WGX1" s="120"/>
      <c r="WGY1" s="120"/>
      <c r="WGZ1" s="120"/>
      <c r="WHA1" s="120"/>
      <c r="WHB1" s="120"/>
      <c r="WHC1" s="120"/>
      <c r="WHD1" s="120"/>
      <c r="WHE1" s="120"/>
      <c r="WHF1" s="120"/>
      <c r="WHG1" s="120"/>
      <c r="WHH1" s="120"/>
      <c r="WHI1" s="120"/>
      <c r="WHJ1" s="120"/>
      <c r="WHK1" s="120"/>
      <c r="WHL1" s="120"/>
      <c r="WHM1" s="120"/>
      <c r="WHN1" s="120"/>
      <c r="WHO1" s="120"/>
      <c r="WHP1" s="120"/>
      <c r="WHQ1" s="120"/>
      <c r="WHR1" s="120"/>
      <c r="WHS1" s="120"/>
      <c r="WHT1" s="120"/>
      <c r="WHU1" s="120"/>
      <c r="WHV1" s="120"/>
      <c r="WHW1" s="120"/>
      <c r="WHX1" s="120"/>
      <c r="WHY1" s="120"/>
      <c r="WHZ1" s="120"/>
      <c r="WIA1" s="120"/>
      <c r="WIB1" s="120"/>
      <c r="WIC1" s="120"/>
      <c r="WID1" s="120"/>
      <c r="WIE1" s="120"/>
      <c r="WIF1" s="120"/>
      <c r="WIG1" s="120"/>
      <c r="WIH1" s="120"/>
      <c r="WII1" s="120"/>
      <c r="WIJ1" s="120"/>
      <c r="WIK1" s="120"/>
      <c r="WIL1" s="120"/>
      <c r="WIM1" s="120"/>
      <c r="WIN1" s="120"/>
      <c r="WIO1" s="120"/>
      <c r="WIP1" s="120"/>
      <c r="WIQ1" s="120"/>
      <c r="WIR1" s="120"/>
      <c r="WIS1" s="120"/>
      <c r="WIT1" s="120"/>
      <c r="WIU1" s="120"/>
      <c r="WIV1" s="120"/>
      <c r="WIW1" s="120"/>
      <c r="WIX1" s="120"/>
      <c r="WIY1" s="120"/>
      <c r="WIZ1" s="120"/>
      <c r="WJA1" s="120"/>
      <c r="WJB1" s="120"/>
      <c r="WJC1" s="120"/>
      <c r="WJD1" s="120"/>
      <c r="WJE1" s="120"/>
      <c r="WJF1" s="120"/>
      <c r="WJG1" s="120"/>
      <c r="WJH1" s="120"/>
      <c r="WJI1" s="120"/>
      <c r="WJJ1" s="120"/>
      <c r="WJK1" s="120"/>
      <c r="WJL1" s="120"/>
      <c r="WJM1" s="120"/>
      <c r="WJN1" s="120"/>
      <c r="WJO1" s="120"/>
      <c r="WJP1" s="120"/>
      <c r="WJQ1" s="120"/>
      <c r="WJR1" s="120"/>
      <c r="WJS1" s="120"/>
      <c r="WJT1" s="120"/>
      <c r="WJU1" s="120"/>
      <c r="WJV1" s="120"/>
      <c r="WJW1" s="120"/>
      <c r="WJX1" s="120"/>
      <c r="WJY1" s="120"/>
      <c r="WJZ1" s="120"/>
      <c r="WKA1" s="120"/>
      <c r="WKB1" s="120"/>
      <c r="WKC1" s="120"/>
      <c r="WKD1" s="120"/>
      <c r="WKE1" s="120"/>
      <c r="WKF1" s="120"/>
      <c r="WKG1" s="120"/>
      <c r="WKH1" s="120"/>
      <c r="WKI1" s="120"/>
      <c r="WKJ1" s="120"/>
      <c r="WKK1" s="120"/>
      <c r="WKL1" s="120"/>
      <c r="WKM1" s="120"/>
      <c r="WKN1" s="120"/>
      <c r="WKO1" s="120"/>
      <c r="WKP1" s="120"/>
      <c r="WKQ1" s="120"/>
      <c r="WKR1" s="120"/>
      <c r="WKS1" s="120"/>
      <c r="WKT1" s="120"/>
      <c r="WKU1" s="120"/>
      <c r="WKV1" s="120"/>
      <c r="WKW1" s="120"/>
      <c r="WKX1" s="120"/>
      <c r="WKY1" s="120"/>
      <c r="WKZ1" s="120"/>
      <c r="WLA1" s="120"/>
      <c r="WLB1" s="120"/>
      <c r="WLC1" s="120"/>
      <c r="WLD1" s="120"/>
      <c r="WLE1" s="120"/>
      <c r="WLF1" s="120"/>
      <c r="WLG1" s="120"/>
      <c r="WLH1" s="120"/>
      <c r="WLI1" s="120"/>
      <c r="WLJ1" s="120"/>
      <c r="WLK1" s="120"/>
      <c r="WLL1" s="120"/>
      <c r="WLM1" s="120"/>
      <c r="WLN1" s="120"/>
      <c r="WLO1" s="120"/>
      <c r="WLP1" s="120"/>
      <c r="WLQ1" s="120"/>
      <c r="WLR1" s="120"/>
      <c r="WLS1" s="120"/>
      <c r="WLT1" s="120"/>
      <c r="WLU1" s="120"/>
      <c r="WLV1" s="120"/>
      <c r="WLW1" s="120"/>
      <c r="WLX1" s="120"/>
      <c r="WLY1" s="120"/>
      <c r="WLZ1" s="120"/>
      <c r="WMA1" s="120"/>
      <c r="WMB1" s="120"/>
      <c r="WMC1" s="120"/>
      <c r="WMD1" s="120"/>
      <c r="WME1" s="120"/>
      <c r="WMF1" s="120"/>
      <c r="WMG1" s="120"/>
      <c r="WMH1" s="120"/>
      <c r="WMI1" s="120"/>
      <c r="WMJ1" s="120"/>
      <c r="WMK1" s="120"/>
      <c r="WML1" s="120"/>
      <c r="WMM1" s="120"/>
      <c r="WMN1" s="120"/>
      <c r="WMO1" s="120"/>
      <c r="WMP1" s="120"/>
      <c r="WMQ1" s="120"/>
      <c r="WMR1" s="120"/>
      <c r="WMS1" s="120"/>
      <c r="WMT1" s="120"/>
      <c r="WMU1" s="120"/>
      <c r="WMV1" s="120"/>
      <c r="WMW1" s="120"/>
      <c r="WMX1" s="120"/>
      <c r="WMY1" s="120"/>
      <c r="WMZ1" s="120"/>
      <c r="WNA1" s="120"/>
      <c r="WNB1" s="120"/>
      <c r="WNC1" s="120"/>
      <c r="WND1" s="120"/>
      <c r="WNE1" s="120"/>
      <c r="WNF1" s="120"/>
      <c r="WNG1" s="120"/>
      <c r="WNH1" s="120"/>
      <c r="WNI1" s="120"/>
      <c r="WNJ1" s="120"/>
      <c r="WNK1" s="120"/>
      <c r="WNL1" s="120"/>
      <c r="WNM1" s="120"/>
      <c r="WNN1" s="120"/>
      <c r="WNO1" s="120"/>
      <c r="WNP1" s="120"/>
      <c r="WNQ1" s="120"/>
      <c r="WNR1" s="120"/>
      <c r="WNS1" s="120"/>
      <c r="WNT1" s="120"/>
      <c r="WNU1" s="120"/>
      <c r="WNV1" s="120"/>
      <c r="WNW1" s="120"/>
      <c r="WNX1" s="120"/>
      <c r="WNY1" s="120"/>
      <c r="WNZ1" s="120"/>
      <c r="WOA1" s="120"/>
      <c r="WOB1" s="120"/>
      <c r="WOC1" s="120"/>
      <c r="WOD1" s="120"/>
      <c r="WOE1" s="120"/>
      <c r="WOF1" s="120"/>
      <c r="WOG1" s="120"/>
      <c r="WOH1" s="120"/>
      <c r="WOI1" s="120"/>
      <c r="WOJ1" s="120"/>
      <c r="WOK1" s="120"/>
      <c r="WOL1" s="120"/>
      <c r="WOM1" s="120"/>
      <c r="WON1" s="120"/>
      <c r="WOO1" s="120"/>
      <c r="WOP1" s="120"/>
      <c r="WOQ1" s="120"/>
      <c r="WOR1" s="120"/>
      <c r="WOS1" s="120"/>
      <c r="WOT1" s="120"/>
      <c r="WOU1" s="120"/>
      <c r="WOV1" s="120"/>
      <c r="WOW1" s="120"/>
      <c r="WOX1" s="120"/>
      <c r="WOY1" s="120"/>
      <c r="WOZ1" s="120"/>
      <c r="WPA1" s="120"/>
      <c r="WPB1" s="120"/>
      <c r="WPC1" s="120"/>
      <c r="WPD1" s="120"/>
      <c r="WPE1" s="120"/>
      <c r="WPF1" s="120"/>
      <c r="WPG1" s="120"/>
      <c r="WPH1" s="120"/>
      <c r="WPI1" s="120"/>
      <c r="WPJ1" s="120"/>
      <c r="WPK1" s="120"/>
      <c r="WPL1" s="120"/>
      <c r="WPM1" s="120"/>
      <c r="WPN1" s="120"/>
      <c r="WPO1" s="120"/>
      <c r="WPP1" s="120"/>
      <c r="WPQ1" s="120"/>
      <c r="WPR1" s="120"/>
      <c r="WPS1" s="120"/>
      <c r="WPT1" s="120"/>
      <c r="WPU1" s="120"/>
      <c r="WPV1" s="120"/>
      <c r="WPW1" s="120"/>
      <c r="WPX1" s="120"/>
      <c r="WPY1" s="120"/>
      <c r="WPZ1" s="120"/>
      <c r="WQA1" s="120"/>
      <c r="WQB1" s="120"/>
      <c r="WQC1" s="120"/>
      <c r="WQD1" s="120"/>
      <c r="WQE1" s="120"/>
      <c r="WQF1" s="120"/>
      <c r="WQG1" s="120"/>
      <c r="WQH1" s="120"/>
      <c r="WQI1" s="120"/>
      <c r="WQJ1" s="120"/>
      <c r="WQK1" s="120"/>
      <c r="WQL1" s="120"/>
      <c r="WQM1" s="120"/>
      <c r="WQN1" s="120"/>
      <c r="WQO1" s="120"/>
      <c r="WQP1" s="120"/>
      <c r="WQQ1" s="120"/>
      <c r="WQR1" s="120"/>
      <c r="WQS1" s="120"/>
      <c r="WQT1" s="120"/>
      <c r="WQU1" s="120"/>
      <c r="WQV1" s="120"/>
      <c r="WQW1" s="120"/>
      <c r="WQX1" s="120"/>
      <c r="WQY1" s="120"/>
      <c r="WQZ1" s="120"/>
      <c r="WRA1" s="120"/>
      <c r="WRB1" s="120"/>
      <c r="WRC1" s="120"/>
      <c r="WRD1" s="120"/>
      <c r="WRE1" s="120"/>
      <c r="WRF1" s="120"/>
      <c r="WRG1" s="120"/>
      <c r="WRH1" s="120"/>
      <c r="WRI1" s="120"/>
      <c r="WRJ1" s="120"/>
      <c r="WRK1" s="120"/>
      <c r="WRL1" s="120"/>
      <c r="WRM1" s="120"/>
      <c r="WRN1" s="120"/>
      <c r="WRO1" s="120"/>
      <c r="WRP1" s="120"/>
      <c r="WRQ1" s="120"/>
      <c r="WRR1" s="120"/>
      <c r="WRS1" s="120"/>
      <c r="WRT1" s="120"/>
      <c r="WRU1" s="120"/>
      <c r="WRV1" s="120"/>
      <c r="WRW1" s="120"/>
      <c r="WRX1" s="120"/>
      <c r="WRY1" s="120"/>
      <c r="WRZ1" s="120"/>
      <c r="WSA1" s="120"/>
      <c r="WSB1" s="120"/>
      <c r="WSC1" s="120"/>
      <c r="WSD1" s="120"/>
      <c r="WSE1" s="120"/>
      <c r="WSF1" s="120"/>
      <c r="WSG1" s="120"/>
      <c r="WSH1" s="120"/>
      <c r="WSI1" s="120"/>
      <c r="WSJ1" s="120"/>
      <c r="WSK1" s="120"/>
      <c r="WSL1" s="120"/>
      <c r="WSM1" s="120"/>
      <c r="WSN1" s="120"/>
      <c r="WSO1" s="120"/>
      <c r="WSP1" s="120"/>
      <c r="WSQ1" s="120"/>
      <c r="WSR1" s="120"/>
      <c r="WSS1" s="120"/>
      <c r="WST1" s="120"/>
      <c r="WSU1" s="120"/>
      <c r="WSV1" s="120"/>
      <c r="WSW1" s="120"/>
      <c r="WSX1" s="120"/>
      <c r="WSY1" s="120"/>
      <c r="WSZ1" s="120"/>
      <c r="WTA1" s="120"/>
      <c r="WTB1" s="120"/>
      <c r="WTC1" s="120"/>
      <c r="WTD1" s="120"/>
      <c r="WTE1" s="120"/>
      <c r="WTF1" s="120"/>
      <c r="WTG1" s="120"/>
      <c r="WTH1" s="120"/>
      <c r="WTI1" s="120"/>
      <c r="WTJ1" s="120"/>
      <c r="WTK1" s="120"/>
      <c r="WTL1" s="120"/>
      <c r="WTM1" s="120"/>
      <c r="WTN1" s="120"/>
      <c r="WTO1" s="120"/>
      <c r="WTP1" s="120"/>
      <c r="WTQ1" s="120"/>
      <c r="WTR1" s="120"/>
      <c r="WTS1" s="120"/>
      <c r="WTT1" s="120"/>
      <c r="WTU1" s="120"/>
      <c r="WTV1" s="120"/>
      <c r="WTW1" s="120"/>
      <c r="WTX1" s="120"/>
      <c r="WTY1" s="120"/>
      <c r="WTZ1" s="120"/>
      <c r="WUA1" s="120"/>
      <c r="WUB1" s="120"/>
      <c r="WUC1" s="120"/>
      <c r="WUD1" s="120"/>
      <c r="WUE1" s="120"/>
      <c r="WUF1" s="120"/>
      <c r="WUG1" s="120"/>
      <c r="WUH1" s="120"/>
      <c r="WUI1" s="120"/>
      <c r="WUJ1" s="120"/>
      <c r="WUK1" s="120"/>
      <c r="WUL1" s="120"/>
      <c r="WUM1" s="120"/>
      <c r="WUN1" s="120"/>
      <c r="WUO1" s="120"/>
      <c r="WUP1" s="120"/>
      <c r="WUQ1" s="120"/>
      <c r="WUR1" s="120"/>
      <c r="WUS1" s="120"/>
      <c r="WUT1" s="120"/>
      <c r="WUU1" s="120"/>
      <c r="WUV1" s="120"/>
      <c r="WUW1" s="120"/>
      <c r="WUX1" s="120"/>
      <c r="WUY1" s="120"/>
      <c r="WUZ1" s="120"/>
      <c r="WVA1" s="120"/>
      <c r="WVB1" s="120"/>
      <c r="WVC1" s="120"/>
      <c r="WVD1" s="120"/>
      <c r="WVE1" s="120"/>
      <c r="WVF1" s="120"/>
      <c r="WVG1" s="120"/>
      <c r="WVH1" s="120"/>
      <c r="WVI1" s="120"/>
      <c r="WVJ1" s="120"/>
      <c r="WVK1" s="120"/>
      <c r="WVL1" s="120"/>
      <c r="WVM1" s="120"/>
      <c r="WVN1" s="120"/>
      <c r="WVO1" s="120"/>
      <c r="WVP1" s="120"/>
      <c r="WVQ1" s="120"/>
      <c r="WVR1" s="120"/>
      <c r="WVS1" s="120"/>
      <c r="WVT1" s="120"/>
      <c r="WVU1" s="120"/>
      <c r="WVV1" s="120"/>
      <c r="WVW1" s="120"/>
      <c r="WVX1" s="120"/>
      <c r="WVY1" s="120"/>
      <c r="WVZ1" s="120"/>
      <c r="WWA1" s="120"/>
      <c r="WWB1" s="120"/>
      <c r="WWC1" s="120"/>
      <c r="WWD1" s="120"/>
      <c r="WWE1" s="120"/>
      <c r="WWF1" s="120"/>
      <c r="WWG1" s="120"/>
      <c r="WWH1" s="120"/>
      <c r="WWI1" s="120"/>
      <c r="WWJ1" s="120"/>
      <c r="WWK1" s="120"/>
      <c r="WWL1" s="120"/>
      <c r="WWM1" s="120"/>
      <c r="WWN1" s="120"/>
      <c r="WWO1" s="120"/>
      <c r="WWP1" s="120"/>
      <c r="WWQ1" s="120"/>
      <c r="WWR1" s="120"/>
      <c r="WWS1" s="120"/>
      <c r="WWT1" s="120"/>
      <c r="WWU1" s="120"/>
      <c r="WWV1" s="120"/>
      <c r="WWW1" s="120"/>
      <c r="WWX1" s="120"/>
      <c r="WWY1" s="120"/>
      <c r="WWZ1" s="120"/>
      <c r="WXA1" s="120"/>
      <c r="WXB1" s="120"/>
      <c r="WXC1" s="120"/>
      <c r="WXD1" s="120"/>
      <c r="WXE1" s="120"/>
      <c r="WXF1" s="120"/>
      <c r="WXG1" s="120"/>
      <c r="WXH1" s="120"/>
      <c r="WXI1" s="120"/>
      <c r="WXJ1" s="120"/>
      <c r="WXK1" s="120"/>
      <c r="WXL1" s="120"/>
      <c r="WXM1" s="120"/>
      <c r="WXN1" s="120"/>
      <c r="WXO1" s="120"/>
      <c r="WXP1" s="120"/>
      <c r="WXQ1" s="120"/>
      <c r="WXR1" s="120"/>
      <c r="WXS1" s="120"/>
      <c r="WXT1" s="120"/>
      <c r="WXU1" s="120"/>
      <c r="WXV1" s="120"/>
      <c r="WXW1" s="120"/>
      <c r="WXX1" s="120"/>
      <c r="WXY1" s="120"/>
      <c r="WXZ1" s="120"/>
      <c r="WYA1" s="120"/>
      <c r="WYB1" s="120"/>
      <c r="WYC1" s="120"/>
      <c r="WYD1" s="120"/>
      <c r="WYE1" s="120"/>
      <c r="WYF1" s="120"/>
      <c r="WYG1" s="120"/>
      <c r="WYH1" s="120"/>
      <c r="WYI1" s="120"/>
      <c r="WYJ1" s="120"/>
      <c r="WYK1" s="120"/>
      <c r="WYL1" s="120"/>
      <c r="WYM1" s="120"/>
      <c r="WYN1" s="120"/>
      <c r="WYO1" s="120"/>
      <c r="WYP1" s="120"/>
      <c r="WYQ1" s="120"/>
      <c r="WYR1" s="120"/>
      <c r="WYS1" s="120"/>
      <c r="WYT1" s="120"/>
      <c r="WYU1" s="120"/>
      <c r="WYV1" s="120"/>
      <c r="WYW1" s="120"/>
      <c r="WYX1" s="120"/>
      <c r="WYY1" s="120"/>
      <c r="WYZ1" s="120"/>
      <c r="WZA1" s="120"/>
      <c r="WZB1" s="120"/>
      <c r="WZC1" s="120"/>
      <c r="WZD1" s="120"/>
      <c r="WZE1" s="120"/>
      <c r="WZF1" s="120"/>
      <c r="WZG1" s="120"/>
      <c r="WZH1" s="120"/>
      <c r="WZI1" s="120"/>
      <c r="WZJ1" s="120"/>
      <c r="WZK1" s="120"/>
      <c r="WZL1" s="120"/>
      <c r="WZM1" s="120"/>
      <c r="WZN1" s="120"/>
      <c r="WZO1" s="120"/>
      <c r="WZP1" s="120"/>
      <c r="WZQ1" s="120"/>
      <c r="WZR1" s="120"/>
      <c r="WZS1" s="120"/>
      <c r="WZT1" s="120"/>
      <c r="WZU1" s="120"/>
      <c r="WZV1" s="120"/>
      <c r="WZW1" s="120"/>
      <c r="WZX1" s="120"/>
      <c r="WZY1" s="120"/>
      <c r="WZZ1" s="120"/>
      <c r="XAA1" s="120"/>
      <c r="XAB1" s="120"/>
      <c r="XAC1" s="120"/>
      <c r="XAD1" s="120"/>
      <c r="XAE1" s="120"/>
      <c r="XAF1" s="120"/>
      <c r="XAG1" s="120"/>
      <c r="XAH1" s="120"/>
      <c r="XAI1" s="120"/>
      <c r="XAJ1" s="120"/>
      <c r="XAK1" s="120"/>
      <c r="XAL1" s="120"/>
      <c r="XAM1" s="120"/>
      <c r="XAN1" s="120"/>
      <c r="XAO1" s="120"/>
      <c r="XAP1" s="120"/>
      <c r="XAQ1" s="120"/>
      <c r="XAR1" s="120"/>
      <c r="XAS1" s="120"/>
      <c r="XAT1" s="120"/>
      <c r="XAU1" s="120"/>
      <c r="XAV1" s="120"/>
      <c r="XAW1" s="120"/>
      <c r="XAX1" s="120"/>
      <c r="XAY1" s="120"/>
      <c r="XAZ1" s="120"/>
      <c r="XBA1" s="120"/>
      <c r="XBB1" s="120"/>
      <c r="XBC1" s="120"/>
      <c r="XBD1" s="120"/>
      <c r="XBE1" s="120"/>
      <c r="XBF1" s="120"/>
      <c r="XBG1" s="120"/>
      <c r="XBH1" s="120"/>
      <c r="XBI1" s="120"/>
      <c r="XBJ1" s="120"/>
      <c r="XBK1" s="120"/>
      <c r="XBL1" s="120"/>
      <c r="XBM1" s="120"/>
      <c r="XBN1" s="120"/>
      <c r="XBO1" s="120"/>
      <c r="XBP1" s="120"/>
      <c r="XBQ1" s="120"/>
      <c r="XBR1" s="120"/>
      <c r="XBS1" s="120"/>
      <c r="XBT1" s="120"/>
      <c r="XBU1" s="120"/>
      <c r="XBV1" s="120"/>
      <c r="XBW1" s="120"/>
      <c r="XBX1" s="120"/>
      <c r="XBY1" s="120"/>
      <c r="XBZ1" s="120"/>
      <c r="XCA1" s="120"/>
      <c r="XCB1" s="120"/>
      <c r="XCC1" s="120"/>
      <c r="XCD1" s="120"/>
      <c r="XCE1" s="120"/>
      <c r="XCF1" s="120"/>
      <c r="XCG1" s="120"/>
      <c r="XCH1" s="120"/>
      <c r="XCI1" s="120"/>
      <c r="XCJ1" s="120"/>
      <c r="XCK1" s="120"/>
      <c r="XCL1" s="120"/>
      <c r="XCM1" s="120"/>
      <c r="XCN1" s="120"/>
      <c r="XCO1" s="120"/>
      <c r="XCP1" s="120"/>
      <c r="XCQ1" s="120"/>
      <c r="XCR1" s="120"/>
      <c r="XCS1" s="120"/>
      <c r="XCT1" s="120"/>
      <c r="XCU1" s="120"/>
      <c r="XCV1" s="120"/>
      <c r="XCW1" s="120"/>
      <c r="XCX1" s="120"/>
      <c r="XCY1" s="120"/>
      <c r="XCZ1" s="120"/>
      <c r="XDA1" s="120"/>
      <c r="XDB1" s="120"/>
      <c r="XDC1" s="120"/>
      <c r="XDD1" s="120"/>
      <c r="XDE1" s="120"/>
      <c r="XDF1" s="120"/>
      <c r="XDG1" s="120"/>
      <c r="XDH1" s="120"/>
      <c r="XDI1" s="120"/>
      <c r="XDJ1" s="120"/>
      <c r="XDK1" s="120"/>
      <c r="XDL1" s="120"/>
      <c r="XDM1" s="120"/>
      <c r="XDN1" s="120"/>
      <c r="XDO1" s="120"/>
      <c r="XDP1" s="120"/>
      <c r="XDQ1" s="120"/>
      <c r="XDR1" s="120"/>
      <c r="XDS1" s="120"/>
      <c r="XDT1" s="120"/>
      <c r="XDU1" s="120"/>
      <c r="XDV1" s="120"/>
      <c r="XDW1" s="120"/>
      <c r="XDX1" s="120"/>
      <c r="XDY1" s="120"/>
      <c r="XDZ1" s="120"/>
      <c r="XEA1" s="120"/>
      <c r="XEB1" s="120"/>
      <c r="XEC1" s="120"/>
      <c r="XED1" s="120"/>
      <c r="XEE1" s="120"/>
      <c r="XEF1" s="120"/>
      <c r="XEG1" s="120"/>
      <c r="XEH1" s="120"/>
      <c r="XEI1" s="120"/>
      <c r="XEJ1" s="120"/>
      <c r="XEK1" s="120"/>
      <c r="XEL1" s="120"/>
      <c r="XEM1" s="120"/>
      <c r="XEN1" s="120"/>
      <c r="XEO1" s="120"/>
      <c r="XEP1" s="120"/>
      <c r="XEQ1" s="120"/>
      <c r="XER1" s="120"/>
      <c r="XES1" s="120"/>
      <c r="XET1" s="120"/>
      <c r="XEU1" s="120"/>
      <c r="XEV1" s="120"/>
      <c r="XEW1" s="120"/>
      <c r="XEX1" s="120"/>
      <c r="XEY1" s="120"/>
      <c r="XEZ1" s="120"/>
      <c r="XFA1" s="120"/>
      <c r="XFB1" s="120"/>
      <c r="XFC1" s="120"/>
      <c r="XFD1" s="120"/>
    </row>
    <row r="2" spans="1:16384" ht="18" x14ac:dyDescent="0.35">
      <c r="A2" s="53"/>
      <c r="C2" s="184" t="s">
        <v>139</v>
      </c>
      <c r="D2" s="184"/>
      <c r="E2" s="184"/>
      <c r="F2" s="184"/>
      <c r="G2" s="184"/>
      <c r="H2" s="184"/>
      <c r="I2" s="184"/>
      <c r="J2" s="184"/>
      <c r="K2" s="185" t="s">
        <v>97</v>
      </c>
      <c r="L2" s="185"/>
      <c r="M2" s="185"/>
      <c r="N2" s="185"/>
      <c r="O2" s="185"/>
      <c r="P2" s="185"/>
      <c r="Q2" s="185"/>
      <c r="R2" s="185"/>
      <c r="S2" s="186" t="s">
        <v>98</v>
      </c>
      <c r="T2" s="186"/>
      <c r="U2" s="186"/>
      <c r="V2" s="186"/>
      <c r="W2" s="186"/>
      <c r="X2" s="186"/>
      <c r="Y2" s="186"/>
      <c r="Z2" s="186"/>
    </row>
    <row r="3" spans="1:16384" ht="70.5" customHeight="1" thickBot="1" x14ac:dyDescent="0.35">
      <c r="A3" s="63"/>
      <c r="B3" s="48"/>
      <c r="C3" s="56" t="s">
        <v>138</v>
      </c>
      <c r="D3" s="49" t="s">
        <v>146</v>
      </c>
      <c r="E3" s="58" t="s">
        <v>140</v>
      </c>
      <c r="F3" s="50" t="s">
        <v>145</v>
      </c>
      <c r="G3" s="59" t="s">
        <v>141</v>
      </c>
      <c r="H3" s="51" t="s">
        <v>144</v>
      </c>
      <c r="I3" s="60" t="s">
        <v>142</v>
      </c>
      <c r="J3" s="55" t="s">
        <v>143</v>
      </c>
      <c r="K3" s="49" t="s">
        <v>138</v>
      </c>
      <c r="L3" s="49" t="s">
        <v>146</v>
      </c>
      <c r="M3" s="50" t="s">
        <v>140</v>
      </c>
      <c r="N3" s="50" t="s">
        <v>145</v>
      </c>
      <c r="O3" s="51" t="s">
        <v>141</v>
      </c>
      <c r="P3" s="51" t="s">
        <v>144</v>
      </c>
      <c r="Q3" s="52" t="s">
        <v>142</v>
      </c>
      <c r="R3" s="55" t="s">
        <v>143</v>
      </c>
      <c r="S3" s="49" t="s">
        <v>138</v>
      </c>
      <c r="T3" s="49" t="s">
        <v>146</v>
      </c>
      <c r="U3" s="50" t="s">
        <v>140</v>
      </c>
      <c r="V3" s="50" t="s">
        <v>145</v>
      </c>
      <c r="W3" s="51" t="s">
        <v>141</v>
      </c>
      <c r="X3" s="51" t="s">
        <v>144</v>
      </c>
      <c r="Y3" s="52" t="s">
        <v>142</v>
      </c>
      <c r="Z3" s="52" t="s">
        <v>143</v>
      </c>
    </row>
    <row r="4" spans="1:16384" x14ac:dyDescent="0.3">
      <c r="A4" s="150" t="s">
        <v>147</v>
      </c>
      <c r="B4" s="68" t="s">
        <v>126</v>
      </c>
      <c r="C4" s="3">
        <f t="shared" ref="C4:C15" si="0">SUM(C76+C64+C52+C40+C28+C16)</f>
        <v>197808</v>
      </c>
      <c r="D4" s="4">
        <f t="shared" ref="D4:D15" si="1">C4/SUM(C$4:C$15)</f>
        <v>0.83002051888870709</v>
      </c>
      <c r="E4" s="3">
        <f t="shared" ref="E4:E15" si="2">SUM(E76+E64+E52+E40+E28+E16)</f>
        <v>108597</v>
      </c>
      <c r="F4" s="4">
        <f t="shared" ref="F4:F15" si="3">E4/SUM(E$4:E$15)</f>
        <v>0.12344832760408141</v>
      </c>
      <c r="G4" s="3">
        <f t="shared" ref="G4:G15" si="4">SUM(G76+G64+G52+G40+G28+G16)</f>
        <v>69661</v>
      </c>
      <c r="H4" s="4">
        <f t="shared" ref="H4:H15" si="5">G4/SUM(G$4:G$15)</f>
        <v>0.13641472928938464</v>
      </c>
      <c r="I4" s="3">
        <f t="shared" ref="I4:I15" si="6">SUM(I76+I64+I52+I40+I28+I16)</f>
        <v>867</v>
      </c>
      <c r="J4" s="5">
        <f t="shared" ref="J4:J15" si="7">I4/SUM(I$4:I$15)</f>
        <v>0.13638508730533269</v>
      </c>
      <c r="K4" s="3">
        <f t="shared" ref="K4:K15" si="8">SUM(K76+K64+K52+K40+K28+K16)</f>
        <v>240303</v>
      </c>
      <c r="L4" s="4">
        <f t="shared" ref="L4:L15" si="9">K4/SUM(K$4:K$15)</f>
        <v>0.91405411984876261</v>
      </c>
      <c r="M4" s="3">
        <f t="shared" ref="M4:M15" si="10">SUM(M76+M64+M52+M40+M28+M16)</f>
        <v>121205</v>
      </c>
      <c r="N4" s="4">
        <f t="shared" ref="N4:N15" si="11">M4/SUM(M$4:M$15)</f>
        <v>0.12660178070802156</v>
      </c>
      <c r="O4" s="3">
        <f t="shared" ref="O4:O15" si="12">SUM(O76+O64+O52+O40+O28+O16)</f>
        <v>71343</v>
      </c>
      <c r="P4" s="4">
        <f t="shared" ref="P4:P15" si="13">O4/SUM(O$4:O$15)</f>
        <v>0.12923402983452437</v>
      </c>
      <c r="Q4" s="3">
        <f t="shared" ref="Q4:Q15" si="14">SUM(Q76+Q64+Q52+Q40+Q28+Q16)</f>
        <v>861</v>
      </c>
      <c r="R4" s="5">
        <f t="shared" ref="R4:R15" si="15">Q4/SUM(Q$4:Q$15)</f>
        <v>0.2542823390431187</v>
      </c>
      <c r="S4" s="3">
        <f t="shared" ref="S4:S15" si="16">SUM(S76+S64+S52+S40+S28+S16)</f>
        <v>265180</v>
      </c>
      <c r="T4" s="4">
        <f t="shared" ref="T4:T15" si="17">S4/SUM(S$4:S$15)</f>
        <v>0.93477908362180184</v>
      </c>
      <c r="U4" s="3">
        <f t="shared" ref="U4:U15" si="18">SUM(U76+U64+U52+U40+U28+U16)</f>
        <v>148031</v>
      </c>
      <c r="V4" s="4">
        <f t="shared" ref="V4:V15" si="19">U4/SUM(U$4:U$15)</f>
        <v>0.1478327562738368</v>
      </c>
      <c r="W4" s="3">
        <f t="shared" ref="W4:W15" si="20">SUM(W76+W64+W52+W40+W28+W16)</f>
        <v>79527</v>
      </c>
      <c r="X4" s="4">
        <f t="shared" ref="X4:X15" si="21">W4/SUM(W$4:W$15)</f>
        <v>0.14527602206715137</v>
      </c>
      <c r="Y4" s="3">
        <f t="shared" ref="Y4:Y15" si="22">SUM(Y76+Y64+Y52+Y40+Y28+Y16)</f>
        <v>956</v>
      </c>
      <c r="Z4" s="5">
        <f t="shared" ref="Z4:Z15" si="23">Y4/SUM(Y$4:Y$15)</f>
        <v>0.26242108152621468</v>
      </c>
    </row>
    <row r="5" spans="1:16384" x14ac:dyDescent="0.3">
      <c r="A5" s="151"/>
      <c r="B5" s="68" t="s">
        <v>127</v>
      </c>
      <c r="C5" s="3">
        <f t="shared" si="0"/>
        <v>23437</v>
      </c>
      <c r="D5" s="4">
        <f t="shared" si="1"/>
        <v>9.8343802582274875E-2</v>
      </c>
      <c r="E5" s="3">
        <f t="shared" si="2"/>
        <v>185639</v>
      </c>
      <c r="F5" s="4">
        <f t="shared" si="3"/>
        <v>0.21102630908859424</v>
      </c>
      <c r="G5" s="3">
        <f t="shared" si="4"/>
        <v>132738</v>
      </c>
      <c r="H5" s="4">
        <f t="shared" si="5"/>
        <v>0.25993623887705225</v>
      </c>
      <c r="I5" s="3">
        <f t="shared" si="6"/>
        <v>1304</v>
      </c>
      <c r="J5" s="5">
        <f t="shared" si="7"/>
        <v>0.20512820512820512</v>
      </c>
      <c r="K5" s="3">
        <f t="shared" si="8"/>
        <v>11806</v>
      </c>
      <c r="L5" s="4">
        <f t="shared" si="9"/>
        <v>4.4907150301637895E-2</v>
      </c>
      <c r="M5" s="3">
        <f t="shared" si="10"/>
        <v>198996</v>
      </c>
      <c r="N5" s="4">
        <f t="shared" si="11"/>
        <v>0.20785650718842832</v>
      </c>
      <c r="O5" s="3">
        <f t="shared" si="12"/>
        <v>138909</v>
      </c>
      <c r="P5" s="4">
        <f t="shared" si="13"/>
        <v>0.25162622612287044</v>
      </c>
      <c r="Q5" s="3">
        <f t="shared" si="14"/>
        <v>1219</v>
      </c>
      <c r="R5" s="5">
        <f t="shared" si="15"/>
        <v>0.36001181334908444</v>
      </c>
      <c r="S5" s="3">
        <f t="shared" si="16"/>
        <v>10362</v>
      </c>
      <c r="T5" s="4">
        <f t="shared" si="17"/>
        <v>3.6526815236779211E-2</v>
      </c>
      <c r="U5" s="3">
        <f t="shared" si="18"/>
        <v>212338</v>
      </c>
      <c r="V5" s="4">
        <f t="shared" si="19"/>
        <v>0.21205363607402472</v>
      </c>
      <c r="W5" s="3">
        <f t="shared" si="20"/>
        <v>145802</v>
      </c>
      <c r="X5" s="4">
        <f t="shared" si="21"/>
        <v>0.26634394066712946</v>
      </c>
      <c r="Y5" s="3">
        <f t="shared" si="22"/>
        <v>1395</v>
      </c>
      <c r="Z5" s="5">
        <f t="shared" si="23"/>
        <v>0.38292615975844085</v>
      </c>
    </row>
    <row r="6" spans="1:16384" x14ac:dyDescent="0.3">
      <c r="A6" s="151"/>
      <c r="B6" s="68" t="s">
        <v>128</v>
      </c>
      <c r="C6" s="3">
        <f t="shared" si="0"/>
        <v>13376</v>
      </c>
      <c r="D6" s="4">
        <f t="shared" si="1"/>
        <v>5.6126923383560554E-2</v>
      </c>
      <c r="E6" s="3">
        <f t="shared" si="2"/>
        <v>251931</v>
      </c>
      <c r="F6" s="4">
        <f t="shared" si="3"/>
        <v>0.28638415998253941</v>
      </c>
      <c r="G6" s="3">
        <f t="shared" si="4"/>
        <v>147518</v>
      </c>
      <c r="H6" s="4">
        <f t="shared" si="5"/>
        <v>0.28887940218072439</v>
      </c>
      <c r="I6" s="3">
        <f t="shared" si="6"/>
        <v>2029</v>
      </c>
      <c r="J6" s="5">
        <f t="shared" si="7"/>
        <v>0.3191757118137486</v>
      </c>
      <c r="K6" s="3">
        <f t="shared" si="8"/>
        <v>8610</v>
      </c>
      <c r="L6" s="4">
        <f t="shared" si="9"/>
        <v>3.2750344239971398E-2</v>
      </c>
      <c r="M6" s="3">
        <f t="shared" si="10"/>
        <v>322359</v>
      </c>
      <c r="N6" s="4">
        <f t="shared" si="11"/>
        <v>0.33671237512690994</v>
      </c>
      <c r="O6" s="3">
        <f t="shared" si="12"/>
        <v>175213</v>
      </c>
      <c r="P6" s="4">
        <f t="shared" si="13"/>
        <v>0.31738898097075419</v>
      </c>
      <c r="Q6" s="3">
        <f t="shared" si="14"/>
        <v>602</v>
      </c>
      <c r="R6" s="5">
        <f t="shared" si="15"/>
        <v>0.17779090372120496</v>
      </c>
      <c r="S6" s="3">
        <f t="shared" si="16"/>
        <v>5652</v>
      </c>
      <c r="T6" s="4">
        <f t="shared" si="17"/>
        <v>1.9923717401879568E-2</v>
      </c>
      <c r="U6" s="3">
        <f t="shared" si="18"/>
        <v>327819</v>
      </c>
      <c r="V6" s="4">
        <f t="shared" si="19"/>
        <v>0.32737998344220398</v>
      </c>
      <c r="W6" s="3">
        <f t="shared" si="20"/>
        <v>167325</v>
      </c>
      <c r="X6" s="4">
        <f t="shared" si="21"/>
        <v>0.30566110116546708</v>
      </c>
      <c r="Y6" s="3">
        <f t="shared" si="22"/>
        <v>725</v>
      </c>
      <c r="Z6" s="5">
        <f t="shared" si="23"/>
        <v>0.19901180345868791</v>
      </c>
    </row>
    <row r="7" spans="1:16384" x14ac:dyDescent="0.3">
      <c r="A7" s="151"/>
      <c r="B7" s="68" t="s">
        <v>129</v>
      </c>
      <c r="C7" s="3">
        <f t="shared" si="0"/>
        <v>3283</v>
      </c>
      <c r="D7" s="4">
        <f t="shared" si="1"/>
        <v>1.3775769248521927E-2</v>
      </c>
      <c r="E7" s="3">
        <f t="shared" si="2"/>
        <v>273411</v>
      </c>
      <c r="F7" s="4">
        <f t="shared" si="3"/>
        <v>0.3108016860369946</v>
      </c>
      <c r="G7" s="3">
        <f t="shared" si="4"/>
        <v>130364</v>
      </c>
      <c r="H7" s="4">
        <f t="shared" si="5"/>
        <v>0.25528731670635418</v>
      </c>
      <c r="I7" s="3">
        <f t="shared" si="6"/>
        <v>1982</v>
      </c>
      <c r="J7" s="5">
        <f t="shared" si="7"/>
        <v>0.31178228724240992</v>
      </c>
      <c r="K7" s="3">
        <f t="shared" si="8"/>
        <v>1848</v>
      </c>
      <c r="L7" s="4">
        <f t="shared" si="9"/>
        <v>7.029342178335324E-3</v>
      </c>
      <c r="M7" s="3">
        <f t="shared" si="10"/>
        <v>271227</v>
      </c>
      <c r="N7" s="4">
        <f t="shared" si="11"/>
        <v>0.28330366879332169</v>
      </c>
      <c r="O7" s="3">
        <f t="shared" si="12"/>
        <v>132480</v>
      </c>
      <c r="P7" s="4">
        <f t="shared" si="13"/>
        <v>0.23998043637746924</v>
      </c>
      <c r="Q7" s="3">
        <f t="shared" si="14"/>
        <v>583</v>
      </c>
      <c r="R7" s="5">
        <f t="shared" si="15"/>
        <v>0.17217956290608388</v>
      </c>
      <c r="S7" s="3">
        <f t="shared" si="16"/>
        <v>2189</v>
      </c>
      <c r="T7" s="4">
        <f t="shared" si="17"/>
        <v>7.7163866583004918E-3</v>
      </c>
      <c r="U7" s="3">
        <f t="shared" si="18"/>
        <v>275277</v>
      </c>
      <c r="V7" s="4">
        <f t="shared" si="19"/>
        <v>0.27490834790545876</v>
      </c>
      <c r="W7" s="3">
        <f t="shared" si="20"/>
        <v>125661</v>
      </c>
      <c r="X7" s="4">
        <f t="shared" si="21"/>
        <v>0.22955134996894525</v>
      </c>
      <c r="Y7" s="3">
        <f t="shared" si="22"/>
        <v>442</v>
      </c>
      <c r="Z7" s="5">
        <f t="shared" si="23"/>
        <v>0.12132857534998627</v>
      </c>
    </row>
    <row r="8" spans="1:16384" x14ac:dyDescent="0.3">
      <c r="A8" s="151"/>
      <c r="B8" s="68" t="s">
        <v>130</v>
      </c>
      <c r="C8" s="3">
        <f t="shared" si="0"/>
        <v>413</v>
      </c>
      <c r="D8" s="4">
        <f t="shared" si="1"/>
        <v>1.7329858969355942E-3</v>
      </c>
      <c r="E8" s="3">
        <f t="shared" si="2"/>
        <v>60115</v>
      </c>
      <c r="F8" s="4">
        <f t="shared" si="3"/>
        <v>6.8336107018788311E-2</v>
      </c>
      <c r="G8" s="3">
        <f t="shared" si="4"/>
        <v>30373</v>
      </c>
      <c r="H8" s="4">
        <f t="shared" si="5"/>
        <v>5.9478396415590926E-2</v>
      </c>
      <c r="I8" s="3">
        <f t="shared" si="6"/>
        <v>175</v>
      </c>
      <c r="J8" s="5">
        <f t="shared" si="7"/>
        <v>2.7528708510303604E-2</v>
      </c>
      <c r="K8" s="3">
        <f t="shared" si="8"/>
        <v>310</v>
      </c>
      <c r="L8" s="4">
        <f t="shared" si="9"/>
        <v>1.1791645429025707E-3</v>
      </c>
      <c r="M8" s="3">
        <f t="shared" si="10"/>
        <v>42371</v>
      </c>
      <c r="N8" s="4">
        <f t="shared" si="11"/>
        <v>4.4257613550427628E-2</v>
      </c>
      <c r="O8" s="3">
        <f t="shared" si="12"/>
        <v>30270</v>
      </c>
      <c r="P8" s="4">
        <f t="shared" si="13"/>
        <v>5.4832486482080264E-2</v>
      </c>
      <c r="Q8" s="3">
        <f t="shared" si="14"/>
        <v>84</v>
      </c>
      <c r="R8" s="5">
        <f t="shared" si="15"/>
        <v>2.4808033077377438E-2</v>
      </c>
      <c r="S8" s="3">
        <f t="shared" si="16"/>
        <v>269</v>
      </c>
      <c r="T8" s="4">
        <f t="shared" si="17"/>
        <v>9.4824486572993706E-4</v>
      </c>
      <c r="U8" s="3">
        <f t="shared" si="18"/>
        <v>36624</v>
      </c>
      <c r="V8" s="4">
        <f t="shared" si="19"/>
        <v>3.6574952988043037E-2</v>
      </c>
      <c r="W8" s="3">
        <f t="shared" si="20"/>
        <v>25364</v>
      </c>
      <c r="X8" s="4">
        <f t="shared" si="21"/>
        <v>4.6333710861861097E-2</v>
      </c>
      <c r="Y8" s="3">
        <f t="shared" si="22"/>
        <v>103</v>
      </c>
      <c r="Z8" s="5">
        <f t="shared" si="23"/>
        <v>2.8273401043096349E-2</v>
      </c>
    </row>
    <row r="9" spans="1:16384" x14ac:dyDescent="0.3">
      <c r="A9" s="151"/>
      <c r="B9" s="68" t="s">
        <v>131</v>
      </c>
      <c r="C9" s="3">
        <f t="shared" si="0"/>
        <v>0</v>
      </c>
      <c r="D9" s="4">
        <f t="shared" si="1"/>
        <v>0</v>
      </c>
      <c r="E9" s="3">
        <f t="shared" si="2"/>
        <v>3</v>
      </c>
      <c r="F9" s="4">
        <f t="shared" si="3"/>
        <v>3.4102690020188793E-6</v>
      </c>
      <c r="G9" s="3">
        <f t="shared" si="4"/>
        <v>2</v>
      </c>
      <c r="H9" s="4">
        <f t="shared" si="5"/>
        <v>3.9165308935956885E-6</v>
      </c>
      <c r="I9" s="3">
        <f t="shared" si="6"/>
        <v>0</v>
      </c>
      <c r="J9" s="5">
        <f t="shared" si="7"/>
        <v>0</v>
      </c>
      <c r="K9" s="3">
        <f t="shared" si="8"/>
        <v>15</v>
      </c>
      <c r="L9" s="4">
        <f t="shared" si="9"/>
        <v>5.7056348850124383E-5</v>
      </c>
      <c r="M9" s="3">
        <f t="shared" si="10"/>
        <v>787</v>
      </c>
      <c r="N9" s="4">
        <f t="shared" si="11"/>
        <v>8.2204200665989815E-4</v>
      </c>
      <c r="O9" s="3">
        <f t="shared" si="12"/>
        <v>2136</v>
      </c>
      <c r="P9" s="4">
        <f t="shared" si="13"/>
        <v>3.8692497894193406E-3</v>
      </c>
      <c r="Q9" s="3">
        <f t="shared" si="14"/>
        <v>3</v>
      </c>
      <c r="R9" s="5">
        <f t="shared" si="15"/>
        <v>8.8600118133490844E-4</v>
      </c>
      <c r="S9" s="3">
        <f t="shared" si="16"/>
        <v>22</v>
      </c>
      <c r="T9" s="4">
        <f t="shared" si="17"/>
        <v>7.7551624706537602E-5</v>
      </c>
      <c r="U9" s="3">
        <f t="shared" si="18"/>
        <v>955</v>
      </c>
      <c r="V9" s="4">
        <f t="shared" si="19"/>
        <v>9.5372106005846161E-4</v>
      </c>
      <c r="W9" s="3">
        <f t="shared" si="20"/>
        <v>1867</v>
      </c>
      <c r="X9" s="4">
        <f t="shared" si="21"/>
        <v>3.4105440064301634E-3</v>
      </c>
      <c r="Y9" s="3">
        <f t="shared" si="22"/>
        <v>3</v>
      </c>
      <c r="Z9" s="5">
        <f t="shared" si="23"/>
        <v>8.2349711776008789E-4</v>
      </c>
    </row>
    <row r="10" spans="1:16384" x14ac:dyDescent="0.3">
      <c r="A10" s="151"/>
      <c r="B10" s="68" t="s">
        <v>132</v>
      </c>
      <c r="C10" s="3">
        <f t="shared" si="0"/>
        <v>0</v>
      </c>
      <c r="D10" s="4">
        <f t="shared" si="1"/>
        <v>0</v>
      </c>
      <c r="E10" s="3">
        <f t="shared" si="2"/>
        <v>0</v>
      </c>
      <c r="F10" s="4">
        <f t="shared" si="3"/>
        <v>0</v>
      </c>
      <c r="G10" s="3">
        <f t="shared" si="4"/>
        <v>0</v>
      </c>
      <c r="H10" s="4">
        <f t="shared" si="5"/>
        <v>0</v>
      </c>
      <c r="I10" s="3">
        <f t="shared" si="6"/>
        <v>0</v>
      </c>
      <c r="J10" s="5">
        <f t="shared" si="7"/>
        <v>0</v>
      </c>
      <c r="K10" s="3">
        <f t="shared" si="8"/>
        <v>3</v>
      </c>
      <c r="L10" s="4">
        <f t="shared" si="9"/>
        <v>1.1411269770024876E-5</v>
      </c>
      <c r="M10" s="3">
        <f t="shared" si="10"/>
        <v>232</v>
      </c>
      <c r="N10" s="4">
        <f t="shared" si="11"/>
        <v>2.4233004516530668E-4</v>
      </c>
      <c r="O10" s="3">
        <f t="shared" si="12"/>
        <v>734</v>
      </c>
      <c r="P10" s="4">
        <f t="shared" si="13"/>
        <v>1.3296017534802417E-3</v>
      </c>
      <c r="Q10" s="3">
        <f t="shared" si="14"/>
        <v>7</v>
      </c>
      <c r="R10" s="5">
        <f t="shared" si="15"/>
        <v>2.067336089781453E-3</v>
      </c>
      <c r="S10" s="3">
        <f t="shared" si="16"/>
        <v>6</v>
      </c>
      <c r="T10" s="4">
        <f t="shared" si="17"/>
        <v>2.1150443101782983E-5</v>
      </c>
      <c r="U10" s="3">
        <f t="shared" si="18"/>
        <v>266</v>
      </c>
      <c r="V10" s="4">
        <f t="shared" si="19"/>
        <v>2.6564377170214742E-4</v>
      </c>
      <c r="W10" s="3">
        <f t="shared" si="20"/>
        <v>789</v>
      </c>
      <c r="X10" s="4">
        <f t="shared" si="21"/>
        <v>1.4413064922728434E-3</v>
      </c>
      <c r="Y10" s="3">
        <f t="shared" si="22"/>
        <v>0</v>
      </c>
      <c r="Z10" s="5">
        <f t="shared" si="23"/>
        <v>0</v>
      </c>
    </row>
    <row r="11" spans="1:16384" x14ac:dyDescent="0.3">
      <c r="A11" s="151"/>
      <c r="B11" s="68" t="s">
        <v>133</v>
      </c>
      <c r="C11" s="3">
        <f t="shared" si="0"/>
        <v>0</v>
      </c>
      <c r="D11" s="4">
        <f t="shared" si="1"/>
        <v>0</v>
      </c>
      <c r="E11" s="3">
        <f t="shared" si="2"/>
        <v>0</v>
      </c>
      <c r="F11" s="4">
        <f t="shared" si="3"/>
        <v>0</v>
      </c>
      <c r="G11" s="3">
        <f t="shared" si="4"/>
        <v>0</v>
      </c>
      <c r="H11" s="4">
        <f t="shared" si="5"/>
        <v>0</v>
      </c>
      <c r="I11" s="3">
        <f t="shared" si="6"/>
        <v>0</v>
      </c>
      <c r="J11" s="5">
        <f t="shared" si="7"/>
        <v>0</v>
      </c>
      <c r="K11" s="3">
        <f t="shared" si="8"/>
        <v>0</v>
      </c>
      <c r="L11" s="4">
        <f t="shared" si="9"/>
        <v>0</v>
      </c>
      <c r="M11" s="3">
        <f t="shared" si="10"/>
        <v>179</v>
      </c>
      <c r="N11" s="4">
        <f t="shared" si="11"/>
        <v>1.8697016415771507E-4</v>
      </c>
      <c r="O11" s="3">
        <f t="shared" si="12"/>
        <v>489</v>
      </c>
      <c r="P11" s="4">
        <f t="shared" si="13"/>
        <v>8.8579735347661876E-4</v>
      </c>
      <c r="Q11" s="3">
        <f t="shared" si="14"/>
        <v>11</v>
      </c>
      <c r="R11" s="5">
        <f t="shared" si="15"/>
        <v>3.2486709982279976E-3</v>
      </c>
      <c r="S11" s="3">
        <f t="shared" si="16"/>
        <v>1</v>
      </c>
      <c r="T11" s="4">
        <f t="shared" si="17"/>
        <v>3.5250738502971639E-6</v>
      </c>
      <c r="U11" s="3">
        <f t="shared" si="18"/>
        <v>22</v>
      </c>
      <c r="V11" s="4">
        <f t="shared" si="19"/>
        <v>2.1970537509200162E-5</v>
      </c>
      <c r="W11" s="3">
        <f t="shared" si="20"/>
        <v>473</v>
      </c>
      <c r="X11" s="4">
        <f t="shared" si="21"/>
        <v>8.6405319498739541E-4</v>
      </c>
      <c r="Y11" s="3">
        <f t="shared" si="22"/>
        <v>5</v>
      </c>
      <c r="Z11" s="5">
        <f t="shared" si="23"/>
        <v>1.372495196266813E-3</v>
      </c>
    </row>
    <row r="12" spans="1:16384" x14ac:dyDescent="0.3">
      <c r="A12" s="151"/>
      <c r="B12" s="68" t="s">
        <v>134</v>
      </c>
      <c r="C12" s="3">
        <f t="shared" si="0"/>
        <v>0</v>
      </c>
      <c r="D12" s="4">
        <f t="shared" si="1"/>
        <v>0</v>
      </c>
      <c r="E12" s="3">
        <f t="shared" si="2"/>
        <v>0</v>
      </c>
      <c r="F12" s="4">
        <f t="shared" si="3"/>
        <v>0</v>
      </c>
      <c r="G12" s="3">
        <f t="shared" si="4"/>
        <v>0</v>
      </c>
      <c r="H12" s="4">
        <f t="shared" si="5"/>
        <v>0</v>
      </c>
      <c r="I12" s="3">
        <f t="shared" si="6"/>
        <v>0</v>
      </c>
      <c r="J12" s="5">
        <f t="shared" si="7"/>
        <v>0</v>
      </c>
      <c r="K12" s="3">
        <f t="shared" si="8"/>
        <v>3</v>
      </c>
      <c r="L12" s="4">
        <f t="shared" si="9"/>
        <v>1.1411269770024876E-5</v>
      </c>
      <c r="M12" s="3">
        <f t="shared" si="10"/>
        <v>10</v>
      </c>
      <c r="N12" s="4">
        <f t="shared" si="11"/>
        <v>1.0445260567470116E-5</v>
      </c>
      <c r="O12" s="3">
        <f t="shared" si="12"/>
        <v>163</v>
      </c>
      <c r="P12" s="4">
        <f t="shared" si="13"/>
        <v>2.9526578449220624E-4</v>
      </c>
      <c r="Q12" s="3">
        <f t="shared" si="14"/>
        <v>2</v>
      </c>
      <c r="R12" s="5">
        <f t="shared" si="15"/>
        <v>5.9066745422327229E-4</v>
      </c>
      <c r="S12" s="3">
        <f t="shared" si="16"/>
        <v>0</v>
      </c>
      <c r="T12" s="4">
        <f t="shared" si="17"/>
        <v>0</v>
      </c>
      <c r="U12" s="3">
        <f t="shared" si="18"/>
        <v>5</v>
      </c>
      <c r="V12" s="4">
        <f t="shared" si="19"/>
        <v>4.993303979363673E-6</v>
      </c>
      <c r="W12" s="3">
        <f t="shared" si="20"/>
        <v>238</v>
      </c>
      <c r="X12" s="4">
        <f t="shared" si="21"/>
        <v>4.3476672390486282E-4</v>
      </c>
      <c r="Y12" s="3">
        <f t="shared" si="22"/>
        <v>5</v>
      </c>
      <c r="Z12" s="5">
        <f t="shared" si="23"/>
        <v>1.372495196266813E-3</v>
      </c>
    </row>
    <row r="13" spans="1:16384" x14ac:dyDescent="0.3">
      <c r="A13" s="151"/>
      <c r="B13" s="68" t="s">
        <v>135</v>
      </c>
      <c r="C13" s="3">
        <f t="shared" si="0"/>
        <v>0</v>
      </c>
      <c r="D13" s="4">
        <f t="shared" si="1"/>
        <v>0</v>
      </c>
      <c r="E13" s="3">
        <f t="shared" si="2"/>
        <v>0</v>
      </c>
      <c r="F13" s="4">
        <f t="shared" si="3"/>
        <v>0</v>
      </c>
      <c r="G13" s="3">
        <f t="shared" si="4"/>
        <v>0</v>
      </c>
      <c r="H13" s="4">
        <f t="shared" si="5"/>
        <v>0</v>
      </c>
      <c r="I13" s="3">
        <f t="shared" si="6"/>
        <v>0</v>
      </c>
      <c r="J13" s="5">
        <f t="shared" si="7"/>
        <v>0</v>
      </c>
      <c r="K13" s="3">
        <f t="shared" si="8"/>
        <v>0</v>
      </c>
      <c r="L13" s="4">
        <f t="shared" si="9"/>
        <v>0</v>
      </c>
      <c r="M13" s="3">
        <f t="shared" si="10"/>
        <v>5</v>
      </c>
      <c r="N13" s="4">
        <f t="shared" si="11"/>
        <v>5.2226302837350582E-6</v>
      </c>
      <c r="O13" s="3">
        <f t="shared" si="12"/>
        <v>149</v>
      </c>
      <c r="P13" s="4">
        <f t="shared" si="13"/>
        <v>2.6990553306342779E-4</v>
      </c>
      <c r="Q13" s="3">
        <f t="shared" si="14"/>
        <v>11</v>
      </c>
      <c r="R13" s="5">
        <f t="shared" si="15"/>
        <v>3.2486709982279976E-3</v>
      </c>
      <c r="S13" s="3">
        <f t="shared" si="16"/>
        <v>1</v>
      </c>
      <c r="T13" s="4">
        <f t="shared" si="17"/>
        <v>3.5250738502971639E-6</v>
      </c>
      <c r="U13" s="3">
        <f t="shared" si="18"/>
        <v>4</v>
      </c>
      <c r="V13" s="4">
        <f t="shared" si="19"/>
        <v>3.9946431834909389E-6</v>
      </c>
      <c r="W13" s="3">
        <f t="shared" si="20"/>
        <v>155</v>
      </c>
      <c r="X13" s="4">
        <f t="shared" si="21"/>
        <v>2.8314639582039384E-4</v>
      </c>
      <c r="Y13" s="3">
        <f t="shared" si="22"/>
        <v>5</v>
      </c>
      <c r="Z13" s="5">
        <f t="shared" si="23"/>
        <v>1.372495196266813E-3</v>
      </c>
    </row>
    <row r="14" spans="1:16384" x14ac:dyDescent="0.3">
      <c r="A14" s="151"/>
      <c r="B14" s="68" t="s">
        <v>136</v>
      </c>
      <c r="C14" s="3">
        <f t="shared" si="0"/>
        <v>0</v>
      </c>
      <c r="D14" s="4">
        <f t="shared" si="1"/>
        <v>0</v>
      </c>
      <c r="E14" s="3">
        <f t="shared" si="2"/>
        <v>0</v>
      </c>
      <c r="F14" s="4">
        <f t="shared" si="3"/>
        <v>0</v>
      </c>
      <c r="G14" s="3">
        <f t="shared" si="4"/>
        <v>0</v>
      </c>
      <c r="H14" s="4">
        <f t="shared" si="5"/>
        <v>0</v>
      </c>
      <c r="I14" s="3">
        <f t="shared" si="6"/>
        <v>0</v>
      </c>
      <c r="J14" s="5">
        <f t="shared" si="7"/>
        <v>0</v>
      </c>
      <c r="K14" s="3">
        <f t="shared" si="8"/>
        <v>0</v>
      </c>
      <c r="L14" s="4">
        <f t="shared" si="9"/>
        <v>0</v>
      </c>
      <c r="M14" s="3">
        <f t="shared" si="10"/>
        <v>1</v>
      </c>
      <c r="N14" s="4">
        <f t="shared" si="11"/>
        <v>1.0445260567470117E-6</v>
      </c>
      <c r="O14" s="3">
        <f t="shared" si="12"/>
        <v>90</v>
      </c>
      <c r="P14" s="4">
        <f t="shared" si="13"/>
        <v>1.6303018775643289E-4</v>
      </c>
      <c r="Q14" s="3">
        <f t="shared" si="14"/>
        <v>2</v>
      </c>
      <c r="R14" s="5">
        <f t="shared" si="15"/>
        <v>5.9066745422327229E-4</v>
      </c>
      <c r="S14" s="3">
        <f t="shared" si="16"/>
        <v>0</v>
      </c>
      <c r="T14" s="4">
        <f t="shared" si="17"/>
        <v>0</v>
      </c>
      <c r="U14" s="3">
        <f t="shared" si="18"/>
        <v>0</v>
      </c>
      <c r="V14" s="4">
        <f t="shared" si="19"/>
        <v>0</v>
      </c>
      <c r="W14" s="3">
        <f t="shared" si="20"/>
        <v>135</v>
      </c>
      <c r="X14" s="4">
        <f t="shared" si="21"/>
        <v>2.4661137700485918E-4</v>
      </c>
      <c r="Y14" s="3">
        <f t="shared" si="22"/>
        <v>2</v>
      </c>
      <c r="Z14" s="5">
        <f t="shared" si="23"/>
        <v>5.4899807850672519E-4</v>
      </c>
    </row>
    <row r="15" spans="1:16384" s="54" customFormat="1" ht="15" thickBot="1" x14ac:dyDescent="0.35">
      <c r="A15" s="152"/>
      <c r="B15" s="54" t="s">
        <v>137</v>
      </c>
      <c r="C15" s="57">
        <f t="shared" si="0"/>
        <v>0</v>
      </c>
      <c r="D15" s="61">
        <f t="shared" si="1"/>
        <v>0</v>
      </c>
      <c r="E15" s="57">
        <f t="shared" si="2"/>
        <v>0</v>
      </c>
      <c r="F15" s="61">
        <f t="shared" si="3"/>
        <v>0</v>
      </c>
      <c r="G15" s="57">
        <f t="shared" si="4"/>
        <v>0</v>
      </c>
      <c r="H15" s="61">
        <f t="shared" si="5"/>
        <v>0</v>
      </c>
      <c r="I15" s="57">
        <f t="shared" si="6"/>
        <v>0</v>
      </c>
      <c r="J15" s="62">
        <f t="shared" si="7"/>
        <v>0</v>
      </c>
      <c r="K15" s="57">
        <f t="shared" si="8"/>
        <v>0</v>
      </c>
      <c r="L15" s="61">
        <f t="shared" si="9"/>
        <v>0</v>
      </c>
      <c r="M15" s="57">
        <f t="shared" si="10"/>
        <v>0</v>
      </c>
      <c r="N15" s="61">
        <f t="shared" si="11"/>
        <v>0</v>
      </c>
      <c r="O15" s="57">
        <f t="shared" si="12"/>
        <v>69</v>
      </c>
      <c r="P15" s="61">
        <f t="shared" si="13"/>
        <v>1.2498981061326522E-4</v>
      </c>
      <c r="Q15" s="57">
        <f t="shared" si="14"/>
        <v>1</v>
      </c>
      <c r="R15" s="62">
        <f t="shared" si="15"/>
        <v>2.9533372711163615E-4</v>
      </c>
      <c r="S15" s="57">
        <f t="shared" si="16"/>
        <v>0</v>
      </c>
      <c r="T15" s="61">
        <f t="shared" si="17"/>
        <v>0</v>
      </c>
      <c r="U15" s="57">
        <f t="shared" si="18"/>
        <v>0</v>
      </c>
      <c r="V15" s="61">
        <f t="shared" si="19"/>
        <v>0</v>
      </c>
      <c r="W15" s="57">
        <f t="shared" si="20"/>
        <v>84</v>
      </c>
      <c r="X15" s="61">
        <f t="shared" si="21"/>
        <v>1.5344707902524571E-4</v>
      </c>
      <c r="Y15" s="57">
        <f t="shared" si="22"/>
        <v>2</v>
      </c>
      <c r="Z15" s="62">
        <f t="shared" si="23"/>
        <v>5.4899807850672519E-4</v>
      </c>
    </row>
    <row r="16" spans="1:16384" x14ac:dyDescent="0.3">
      <c r="A16" s="148" t="s">
        <v>84</v>
      </c>
      <c r="B16" s="68" t="s">
        <v>126</v>
      </c>
      <c r="C16" s="3">
        <v>98944</v>
      </c>
      <c r="D16" s="4">
        <f>C16/SUM(C$16:C$27)</f>
        <v>0.90329295124022024</v>
      </c>
      <c r="E16" s="3">
        <v>43431</v>
      </c>
      <c r="F16" s="4">
        <f>E16/SUM(E$16:E$27)</f>
        <v>0.14782203222534598</v>
      </c>
      <c r="G16" s="3">
        <v>18364</v>
      </c>
      <c r="H16" s="4">
        <f>G16/SUM(G$16:G$27)</f>
        <v>0.16076477952183771</v>
      </c>
      <c r="I16" s="3">
        <v>77</v>
      </c>
      <c r="J16" s="5">
        <f>I16/SUM(I$16:I$27)</f>
        <v>0.15338645418326693</v>
      </c>
      <c r="K16" s="3">
        <v>116698</v>
      </c>
      <c r="L16" s="4">
        <f>K16/SUM(K$16:K$27)</f>
        <v>0.97778783232368938</v>
      </c>
      <c r="M16" s="3">
        <v>50682</v>
      </c>
      <c r="N16" s="4">
        <f>M16/SUM(M$16:M$27)</f>
        <v>0.16301390130779078</v>
      </c>
      <c r="O16" s="3">
        <v>18280</v>
      </c>
      <c r="P16" s="4">
        <f>O16/SUM(O$16:O$27)</f>
        <v>0.15139719401699492</v>
      </c>
      <c r="Q16" s="3">
        <v>29</v>
      </c>
      <c r="R16" s="5">
        <f>Q16/SUM(Q$16:Q$27)</f>
        <v>0.10780669144981413</v>
      </c>
      <c r="S16" s="3">
        <v>125296</v>
      </c>
      <c r="T16" s="4">
        <f>S16/SUM(S$16:S$27)</f>
        <v>0.97748513831895278</v>
      </c>
      <c r="U16" s="3">
        <v>63308</v>
      </c>
      <c r="V16" s="4">
        <f>U16/SUM(U$16:U$27)</f>
        <v>0.19202164444390521</v>
      </c>
      <c r="W16" s="3">
        <v>24118</v>
      </c>
      <c r="X16" s="4">
        <f>W16/SUM(W$16:W$27)</f>
        <v>0.19653188611287667</v>
      </c>
      <c r="Y16" s="3">
        <v>74</v>
      </c>
      <c r="Z16" s="5">
        <f>Y16/SUM(Y$16:Y$27)</f>
        <v>0.24262295081967214</v>
      </c>
    </row>
    <row r="17" spans="1:26" x14ac:dyDescent="0.3">
      <c r="A17" s="148"/>
      <c r="B17" s="68" t="s">
        <v>127</v>
      </c>
      <c r="C17" s="3">
        <v>6245</v>
      </c>
      <c r="D17" s="4">
        <f t="shared" ref="D17:D27" si="24">C17/SUM(C$16:C$27)</f>
        <v>5.7012698905392699E-2</v>
      </c>
      <c r="E17" s="3">
        <v>62786</v>
      </c>
      <c r="F17" s="4">
        <f t="shared" ref="F17:H27" si="25">E17/SUM(E$16:E$27)</f>
        <v>0.21369883528586892</v>
      </c>
      <c r="G17" s="3">
        <v>30729</v>
      </c>
      <c r="H17" s="4">
        <f t="shared" si="25"/>
        <v>0.26901224732773638</v>
      </c>
      <c r="I17" s="3">
        <v>200</v>
      </c>
      <c r="J17" s="5">
        <f t="shared" ref="J17:J27" si="26">I17/SUM(I$16:I$27)</f>
        <v>0.39840637450199201</v>
      </c>
      <c r="K17" s="3">
        <v>1040</v>
      </c>
      <c r="L17" s="4">
        <f t="shared" ref="L17:N27" si="27">K17/SUM(K$16:K$27)</f>
        <v>8.7139397900275663E-3</v>
      </c>
      <c r="M17" s="3">
        <v>66671</v>
      </c>
      <c r="N17" s="4">
        <f t="shared" si="27"/>
        <v>0.2144410207586859</v>
      </c>
      <c r="O17" s="3">
        <v>32025</v>
      </c>
      <c r="P17" s="4">
        <f t="shared" ref="P17:P27" si="28">O17/SUM(O$16:O$27)</f>
        <v>0.26523496380712591</v>
      </c>
      <c r="Q17" s="3">
        <v>90</v>
      </c>
      <c r="R17" s="5">
        <f t="shared" ref="R17:R27" si="29">Q17/SUM(Q$16:Q$27)</f>
        <v>0.33457249070631973</v>
      </c>
      <c r="S17" s="3">
        <v>930</v>
      </c>
      <c r="T17" s="4">
        <f t="shared" ref="T17:Z27" si="30">S17/SUM(S$16:S$27)</f>
        <v>7.2553088577179325E-3</v>
      </c>
      <c r="U17" s="3">
        <v>64998</v>
      </c>
      <c r="V17" s="4">
        <f t="shared" si="30"/>
        <v>0.19714764082840955</v>
      </c>
      <c r="W17" s="3">
        <v>31935</v>
      </c>
      <c r="X17" s="4">
        <f t="shared" si="30"/>
        <v>0.26023077299173714</v>
      </c>
      <c r="Y17" s="3">
        <v>92</v>
      </c>
      <c r="Z17" s="5">
        <f t="shared" si="30"/>
        <v>0.30163934426229511</v>
      </c>
    </row>
    <row r="18" spans="1:26" x14ac:dyDescent="0.3">
      <c r="A18" s="148"/>
      <c r="B18" s="68" t="s">
        <v>128</v>
      </c>
      <c r="C18" s="3">
        <v>3326</v>
      </c>
      <c r="D18" s="4">
        <f t="shared" si="24"/>
        <v>3.0364169184841652E-2</v>
      </c>
      <c r="E18" s="3">
        <v>82567</v>
      </c>
      <c r="F18" s="4">
        <f t="shared" si="25"/>
        <v>0.28102557469895101</v>
      </c>
      <c r="G18" s="3">
        <v>31855</v>
      </c>
      <c r="H18" s="4">
        <f t="shared" si="25"/>
        <v>0.27886963905838275</v>
      </c>
      <c r="I18" s="3">
        <v>137</v>
      </c>
      <c r="J18" s="5">
        <f t="shared" si="26"/>
        <v>0.27290836653386452</v>
      </c>
      <c r="K18" s="3">
        <v>856</v>
      </c>
      <c r="L18" s="4">
        <f t="shared" si="27"/>
        <v>7.172242750253458E-3</v>
      </c>
      <c r="M18" s="3">
        <v>120525</v>
      </c>
      <c r="N18" s="4">
        <f t="shared" si="27"/>
        <v>0.38765736267553536</v>
      </c>
      <c r="O18" s="3">
        <v>39155</v>
      </c>
      <c r="P18" s="4">
        <f t="shared" si="28"/>
        <v>0.32428649517152275</v>
      </c>
      <c r="Q18" s="3">
        <v>62</v>
      </c>
      <c r="R18" s="5">
        <f t="shared" si="29"/>
        <v>0.23048327137546468</v>
      </c>
      <c r="S18" s="3">
        <v>1142</v>
      </c>
      <c r="T18" s="4">
        <f t="shared" si="30"/>
        <v>8.909207220982665E-3</v>
      </c>
      <c r="U18" s="3">
        <v>127002</v>
      </c>
      <c r="V18" s="4">
        <f t="shared" si="30"/>
        <v>0.38521407859456708</v>
      </c>
      <c r="W18" s="3">
        <v>37605</v>
      </c>
      <c r="X18" s="4">
        <f t="shared" si="30"/>
        <v>0.306434263922163</v>
      </c>
      <c r="Y18" s="3">
        <v>49</v>
      </c>
      <c r="Z18" s="5">
        <f t="shared" si="30"/>
        <v>0.16065573770491803</v>
      </c>
    </row>
    <row r="19" spans="1:26" x14ac:dyDescent="0.3">
      <c r="A19" s="148"/>
      <c r="B19" s="68" t="s">
        <v>129</v>
      </c>
      <c r="C19" s="3">
        <v>895</v>
      </c>
      <c r="D19" s="4">
        <f t="shared" si="24"/>
        <v>8.1707550873220923E-3</v>
      </c>
      <c r="E19" s="3">
        <v>89221</v>
      </c>
      <c r="F19" s="4">
        <f t="shared" si="25"/>
        <v>0.30367317209314992</v>
      </c>
      <c r="G19" s="3">
        <v>28309</v>
      </c>
      <c r="H19" s="4">
        <f t="shared" si="25"/>
        <v>0.24782673401675581</v>
      </c>
      <c r="I19" s="3">
        <v>81</v>
      </c>
      <c r="J19" s="5">
        <f t="shared" si="26"/>
        <v>0.16135458167330677</v>
      </c>
      <c r="K19" s="3">
        <v>709</v>
      </c>
      <c r="L19" s="4">
        <f t="shared" si="27"/>
        <v>5.9405608760861005E-3</v>
      </c>
      <c r="M19" s="3">
        <v>67658</v>
      </c>
      <c r="N19" s="4">
        <f t="shared" si="27"/>
        <v>0.21761561372247559</v>
      </c>
      <c r="O19" s="3">
        <v>25430</v>
      </c>
      <c r="P19" s="4">
        <f t="shared" si="28"/>
        <v>0.21061436782561163</v>
      </c>
      <c r="Q19" s="3">
        <v>67</v>
      </c>
      <c r="R19" s="5">
        <f t="shared" si="29"/>
        <v>0.24907063197026022</v>
      </c>
      <c r="S19" s="3">
        <v>781</v>
      </c>
      <c r="T19" s="4">
        <f t="shared" si="30"/>
        <v>6.0928991590082854E-3</v>
      </c>
      <c r="U19" s="3">
        <v>68642</v>
      </c>
      <c r="V19" s="4">
        <f t="shared" si="30"/>
        <v>0.2082003809616248</v>
      </c>
      <c r="W19" s="3">
        <v>24673</v>
      </c>
      <c r="X19" s="4">
        <f t="shared" si="30"/>
        <v>0.20105445003992894</v>
      </c>
      <c r="Y19" s="3">
        <v>67</v>
      </c>
      <c r="Z19" s="5">
        <f t="shared" si="30"/>
        <v>0.21967213114754097</v>
      </c>
    </row>
    <row r="20" spans="1:26" x14ac:dyDescent="0.3">
      <c r="A20" s="148"/>
      <c r="B20" s="68" t="s">
        <v>130</v>
      </c>
      <c r="C20" s="3">
        <v>127</v>
      </c>
      <c r="D20" s="4">
        <f t="shared" si="24"/>
        <v>1.1594255822233582E-3</v>
      </c>
      <c r="E20" s="3">
        <v>15801</v>
      </c>
      <c r="F20" s="4">
        <f t="shared" si="25"/>
        <v>5.3780385696684203E-2</v>
      </c>
      <c r="G20" s="3">
        <v>4972</v>
      </c>
      <c r="H20" s="4">
        <f t="shared" si="25"/>
        <v>4.3526600075287358E-2</v>
      </c>
      <c r="I20" s="3">
        <v>7</v>
      </c>
      <c r="J20" s="5">
        <f t="shared" si="26"/>
        <v>1.3944223107569721E-2</v>
      </c>
      <c r="K20" s="3">
        <v>46</v>
      </c>
      <c r="L20" s="4">
        <f t="shared" si="27"/>
        <v>3.8542425994352698E-4</v>
      </c>
      <c r="M20" s="3">
        <v>5259</v>
      </c>
      <c r="N20" s="4">
        <f t="shared" si="27"/>
        <v>1.6915080442320186E-2</v>
      </c>
      <c r="O20" s="3">
        <v>5805</v>
      </c>
      <c r="P20" s="4">
        <f t="shared" si="28"/>
        <v>4.8077719434827977E-2</v>
      </c>
      <c r="Q20" s="3">
        <v>20</v>
      </c>
      <c r="R20" s="5">
        <f t="shared" si="29"/>
        <v>7.434944237918216E-2</v>
      </c>
      <c r="S20" s="3">
        <v>32</v>
      </c>
      <c r="T20" s="4">
        <f t="shared" si="30"/>
        <v>2.4964503596448801E-4</v>
      </c>
      <c r="U20" s="3">
        <v>5596</v>
      </c>
      <c r="V20" s="4">
        <f t="shared" si="30"/>
        <v>1.6973417614015506E-2</v>
      </c>
      <c r="W20" s="3">
        <v>4305</v>
      </c>
      <c r="X20" s="4">
        <f t="shared" si="30"/>
        <v>3.5080428299027036E-2</v>
      </c>
      <c r="Y20" s="3">
        <v>23</v>
      </c>
      <c r="Z20" s="5">
        <f t="shared" si="30"/>
        <v>7.5409836065573776E-2</v>
      </c>
    </row>
    <row r="21" spans="1:26" x14ac:dyDescent="0.3">
      <c r="A21" s="148"/>
      <c r="B21" s="68" t="s">
        <v>131</v>
      </c>
      <c r="C21" s="3">
        <v>0</v>
      </c>
      <c r="D21" s="4">
        <f t="shared" si="24"/>
        <v>0</v>
      </c>
      <c r="E21" s="3">
        <v>0</v>
      </c>
      <c r="F21" s="4">
        <f t="shared" si="25"/>
        <v>0</v>
      </c>
      <c r="G21" s="3">
        <v>0</v>
      </c>
      <c r="H21" s="4">
        <f t="shared" si="25"/>
        <v>0</v>
      </c>
      <c r="I21" s="3">
        <v>0</v>
      </c>
      <c r="J21" s="5">
        <f t="shared" si="26"/>
        <v>0</v>
      </c>
      <c r="K21" s="3">
        <v>0</v>
      </c>
      <c r="L21" s="4">
        <f t="shared" si="27"/>
        <v>0</v>
      </c>
      <c r="M21" s="3">
        <v>94</v>
      </c>
      <c r="N21" s="4">
        <f t="shared" si="27"/>
        <v>3.0234218702759034E-4</v>
      </c>
      <c r="O21" s="3">
        <v>46</v>
      </c>
      <c r="P21" s="4">
        <f t="shared" si="28"/>
        <v>3.8097762170578587E-4</v>
      </c>
      <c r="Q21" s="3">
        <v>1</v>
      </c>
      <c r="R21" s="5">
        <f t="shared" si="29"/>
        <v>3.7174721189591076E-3</v>
      </c>
      <c r="S21" s="3">
        <v>1</v>
      </c>
      <c r="T21" s="4">
        <f t="shared" si="30"/>
        <v>7.8014073738902502E-6</v>
      </c>
      <c r="U21" s="3">
        <v>88</v>
      </c>
      <c r="V21" s="4">
        <f t="shared" si="30"/>
        <v>2.6691578806886429E-4</v>
      </c>
      <c r="W21" s="3">
        <v>81</v>
      </c>
      <c r="X21" s="4">
        <f t="shared" si="30"/>
        <v>6.6004987043465503E-4</v>
      </c>
      <c r="Y21" s="3">
        <v>0</v>
      </c>
      <c r="Z21" s="5">
        <f t="shared" si="30"/>
        <v>0</v>
      </c>
    </row>
    <row r="22" spans="1:26" x14ac:dyDescent="0.3">
      <c r="A22" s="148"/>
      <c r="B22" s="68" t="s">
        <v>132</v>
      </c>
      <c r="C22" s="3">
        <v>0</v>
      </c>
      <c r="D22" s="4">
        <f t="shared" si="24"/>
        <v>0</v>
      </c>
      <c r="E22" s="3">
        <v>0</v>
      </c>
      <c r="F22" s="4">
        <f t="shared" si="25"/>
        <v>0</v>
      </c>
      <c r="G22" s="3">
        <v>0</v>
      </c>
      <c r="H22" s="4">
        <f t="shared" si="25"/>
        <v>0</v>
      </c>
      <c r="I22" s="3">
        <v>0</v>
      </c>
      <c r="J22" s="5">
        <f t="shared" si="26"/>
        <v>0</v>
      </c>
      <c r="K22" s="3">
        <v>0</v>
      </c>
      <c r="L22" s="4">
        <f t="shared" si="27"/>
        <v>0</v>
      </c>
      <c r="M22" s="3">
        <v>16</v>
      </c>
      <c r="N22" s="4">
        <f t="shared" si="27"/>
        <v>5.1462499919589845E-5</v>
      </c>
      <c r="O22" s="3">
        <v>0</v>
      </c>
      <c r="P22" s="4">
        <f t="shared" si="28"/>
        <v>0</v>
      </c>
      <c r="Q22" s="3">
        <v>0</v>
      </c>
      <c r="R22" s="5">
        <f t="shared" si="29"/>
        <v>0</v>
      </c>
      <c r="S22" s="3">
        <v>0</v>
      </c>
      <c r="T22" s="4">
        <f t="shared" si="30"/>
        <v>0</v>
      </c>
      <c r="U22" s="3">
        <v>57</v>
      </c>
      <c r="V22" s="4">
        <f t="shared" si="30"/>
        <v>1.7288863545369618E-4</v>
      </c>
      <c r="W22" s="3">
        <v>0</v>
      </c>
      <c r="X22" s="4">
        <f t="shared" si="30"/>
        <v>0</v>
      </c>
      <c r="Y22" s="3">
        <v>0</v>
      </c>
      <c r="Z22" s="5">
        <f t="shared" si="30"/>
        <v>0</v>
      </c>
    </row>
    <row r="23" spans="1:26" x14ac:dyDescent="0.3">
      <c r="A23" s="148"/>
      <c r="B23" s="68" t="s">
        <v>133</v>
      </c>
      <c r="C23" s="3">
        <v>0</v>
      </c>
      <c r="D23" s="4">
        <f t="shared" si="24"/>
        <v>0</v>
      </c>
      <c r="E23" s="3">
        <v>0</v>
      </c>
      <c r="F23" s="4">
        <f t="shared" si="25"/>
        <v>0</v>
      </c>
      <c r="G23" s="3">
        <v>0</v>
      </c>
      <c r="H23" s="4">
        <f t="shared" si="25"/>
        <v>0</v>
      </c>
      <c r="I23" s="3">
        <v>0</v>
      </c>
      <c r="J23" s="5">
        <f t="shared" si="26"/>
        <v>0</v>
      </c>
      <c r="K23" s="3">
        <v>0</v>
      </c>
      <c r="L23" s="4">
        <f t="shared" si="27"/>
        <v>0</v>
      </c>
      <c r="M23" s="3">
        <v>1</v>
      </c>
      <c r="N23" s="4">
        <f t="shared" si="27"/>
        <v>3.2164062449743653E-6</v>
      </c>
      <c r="O23" s="3">
        <v>0</v>
      </c>
      <c r="P23" s="4">
        <f t="shared" si="28"/>
        <v>0</v>
      </c>
      <c r="Q23" s="3">
        <v>0</v>
      </c>
      <c r="R23" s="5">
        <f t="shared" si="29"/>
        <v>0</v>
      </c>
      <c r="S23" s="3">
        <v>0</v>
      </c>
      <c r="T23" s="4">
        <f t="shared" si="30"/>
        <v>0</v>
      </c>
      <c r="U23" s="3">
        <v>0</v>
      </c>
      <c r="V23" s="4">
        <f t="shared" si="30"/>
        <v>0</v>
      </c>
      <c r="W23" s="3">
        <v>0</v>
      </c>
      <c r="X23" s="4">
        <f t="shared" si="30"/>
        <v>0</v>
      </c>
      <c r="Y23" s="3">
        <v>0</v>
      </c>
      <c r="Z23" s="5">
        <f t="shared" si="30"/>
        <v>0</v>
      </c>
    </row>
    <row r="24" spans="1:26" x14ac:dyDescent="0.3">
      <c r="A24" s="148"/>
      <c r="B24" s="68" t="s">
        <v>134</v>
      </c>
      <c r="C24" s="3">
        <v>0</v>
      </c>
      <c r="D24" s="4">
        <f t="shared" si="24"/>
        <v>0</v>
      </c>
      <c r="E24" s="3">
        <v>0</v>
      </c>
      <c r="F24" s="4">
        <f t="shared" si="25"/>
        <v>0</v>
      </c>
      <c r="G24" s="3">
        <v>0</v>
      </c>
      <c r="H24" s="4">
        <f t="shared" si="25"/>
        <v>0</v>
      </c>
      <c r="I24" s="3">
        <v>0</v>
      </c>
      <c r="J24" s="5">
        <f t="shared" si="26"/>
        <v>0</v>
      </c>
      <c r="K24" s="3">
        <v>0</v>
      </c>
      <c r="L24" s="4">
        <f t="shared" si="27"/>
        <v>0</v>
      </c>
      <c r="M24" s="3">
        <v>0</v>
      </c>
      <c r="N24" s="4">
        <f t="shared" si="27"/>
        <v>0</v>
      </c>
      <c r="O24" s="3">
        <v>1</v>
      </c>
      <c r="P24" s="4">
        <f t="shared" si="28"/>
        <v>8.2821222109953448E-6</v>
      </c>
      <c r="Q24" s="3">
        <v>0</v>
      </c>
      <c r="R24" s="5">
        <f t="shared" si="29"/>
        <v>0</v>
      </c>
      <c r="S24" s="3">
        <v>0</v>
      </c>
      <c r="T24" s="4">
        <f t="shared" si="30"/>
        <v>0</v>
      </c>
      <c r="U24" s="3">
        <v>1</v>
      </c>
      <c r="V24" s="4">
        <f t="shared" si="30"/>
        <v>3.0331339553280032E-6</v>
      </c>
      <c r="W24" s="3">
        <v>0</v>
      </c>
      <c r="X24" s="4">
        <f t="shared" si="30"/>
        <v>0</v>
      </c>
      <c r="Y24" s="3">
        <v>0</v>
      </c>
      <c r="Z24" s="5">
        <f t="shared" si="30"/>
        <v>0</v>
      </c>
    </row>
    <row r="25" spans="1:26" x14ac:dyDescent="0.3">
      <c r="A25" s="148"/>
      <c r="B25" s="68" t="s">
        <v>135</v>
      </c>
      <c r="C25" s="3">
        <v>0</v>
      </c>
      <c r="D25" s="4">
        <f t="shared" si="24"/>
        <v>0</v>
      </c>
      <c r="E25" s="3">
        <v>0</v>
      </c>
      <c r="F25" s="4">
        <f t="shared" si="25"/>
        <v>0</v>
      </c>
      <c r="G25" s="3">
        <v>0</v>
      </c>
      <c r="H25" s="4">
        <f t="shared" si="25"/>
        <v>0</v>
      </c>
      <c r="I25" s="3">
        <v>0</v>
      </c>
      <c r="J25" s="5">
        <f t="shared" si="26"/>
        <v>0</v>
      </c>
      <c r="K25" s="3">
        <v>0</v>
      </c>
      <c r="L25" s="4">
        <f t="shared" si="27"/>
        <v>0</v>
      </c>
      <c r="M25" s="3">
        <v>0</v>
      </c>
      <c r="N25" s="4">
        <f t="shared" si="27"/>
        <v>0</v>
      </c>
      <c r="O25" s="3">
        <v>0</v>
      </c>
      <c r="P25" s="4">
        <f t="shared" si="28"/>
        <v>0</v>
      </c>
      <c r="Q25" s="3">
        <v>0</v>
      </c>
      <c r="R25" s="5">
        <f t="shared" si="29"/>
        <v>0</v>
      </c>
      <c r="S25" s="3">
        <v>0</v>
      </c>
      <c r="T25" s="4">
        <f t="shared" si="30"/>
        <v>0</v>
      </c>
      <c r="U25" s="3">
        <v>0</v>
      </c>
      <c r="V25" s="4">
        <f t="shared" si="30"/>
        <v>0</v>
      </c>
      <c r="W25" s="3">
        <v>0</v>
      </c>
      <c r="X25" s="4">
        <f t="shared" si="30"/>
        <v>0</v>
      </c>
      <c r="Y25" s="3">
        <v>0</v>
      </c>
      <c r="Z25" s="5">
        <f t="shared" si="30"/>
        <v>0</v>
      </c>
    </row>
    <row r="26" spans="1:26" x14ac:dyDescent="0.3">
      <c r="A26" s="148"/>
      <c r="B26" s="68" t="s">
        <v>136</v>
      </c>
      <c r="C26" s="3">
        <v>0</v>
      </c>
      <c r="D26" s="4">
        <f t="shared" si="24"/>
        <v>0</v>
      </c>
      <c r="E26" s="3">
        <v>0</v>
      </c>
      <c r="F26" s="4">
        <f t="shared" si="25"/>
        <v>0</v>
      </c>
      <c r="G26" s="3">
        <v>0</v>
      </c>
      <c r="H26" s="4">
        <f t="shared" si="25"/>
        <v>0</v>
      </c>
      <c r="I26" s="3">
        <v>0</v>
      </c>
      <c r="J26" s="5">
        <f t="shared" si="26"/>
        <v>0</v>
      </c>
      <c r="K26" s="3">
        <v>0</v>
      </c>
      <c r="L26" s="4">
        <f t="shared" si="27"/>
        <v>0</v>
      </c>
      <c r="M26" s="3">
        <v>0</v>
      </c>
      <c r="N26" s="4">
        <f t="shared" si="27"/>
        <v>0</v>
      </c>
      <c r="O26" s="3">
        <v>0</v>
      </c>
      <c r="P26" s="4">
        <f t="shared" si="28"/>
        <v>0</v>
      </c>
      <c r="Q26" s="3">
        <v>0</v>
      </c>
      <c r="R26" s="5">
        <f t="shared" si="29"/>
        <v>0</v>
      </c>
      <c r="S26" s="3">
        <v>0</v>
      </c>
      <c r="T26" s="4">
        <f t="shared" si="30"/>
        <v>0</v>
      </c>
      <c r="U26" s="3">
        <v>0</v>
      </c>
      <c r="V26" s="4">
        <f t="shared" si="30"/>
        <v>0</v>
      </c>
      <c r="W26" s="3">
        <v>0</v>
      </c>
      <c r="X26" s="4">
        <f t="shared" si="30"/>
        <v>0</v>
      </c>
      <c r="Y26" s="3">
        <v>0</v>
      </c>
      <c r="Z26" s="5">
        <f t="shared" si="30"/>
        <v>0</v>
      </c>
    </row>
    <row r="27" spans="1:26" s="54" customFormat="1" ht="15" thickBot="1" x14ac:dyDescent="0.35">
      <c r="A27" s="149"/>
      <c r="B27" s="54" t="s">
        <v>137</v>
      </c>
      <c r="C27" s="57">
        <v>0</v>
      </c>
      <c r="D27" s="61">
        <f t="shared" si="24"/>
        <v>0</v>
      </c>
      <c r="E27" s="57">
        <v>0</v>
      </c>
      <c r="F27" s="61">
        <f t="shared" si="25"/>
        <v>0</v>
      </c>
      <c r="G27" s="57">
        <v>0</v>
      </c>
      <c r="H27" s="61">
        <f t="shared" si="25"/>
        <v>0</v>
      </c>
      <c r="I27" s="57">
        <v>0</v>
      </c>
      <c r="J27" s="62">
        <f t="shared" si="26"/>
        <v>0</v>
      </c>
      <c r="K27" s="57">
        <v>0</v>
      </c>
      <c r="L27" s="61">
        <f t="shared" si="27"/>
        <v>0</v>
      </c>
      <c r="M27" s="57">
        <v>0</v>
      </c>
      <c r="N27" s="61">
        <f t="shared" si="27"/>
        <v>0</v>
      </c>
      <c r="O27" s="57">
        <v>0</v>
      </c>
      <c r="P27" s="61">
        <f t="shared" si="28"/>
        <v>0</v>
      </c>
      <c r="Q27" s="57">
        <v>0</v>
      </c>
      <c r="R27" s="62">
        <f t="shared" si="29"/>
        <v>0</v>
      </c>
      <c r="S27" s="57">
        <v>0</v>
      </c>
      <c r="T27" s="61">
        <f t="shared" si="30"/>
        <v>0</v>
      </c>
      <c r="U27" s="57">
        <v>0</v>
      </c>
      <c r="V27" s="61">
        <f t="shared" si="30"/>
        <v>0</v>
      </c>
      <c r="W27" s="57">
        <v>1</v>
      </c>
      <c r="X27" s="61">
        <f t="shared" si="30"/>
        <v>8.1487638325266062E-6</v>
      </c>
      <c r="Y27" s="57">
        <v>0</v>
      </c>
      <c r="Z27" s="62">
        <f t="shared" si="30"/>
        <v>0</v>
      </c>
    </row>
    <row r="28" spans="1:26" x14ac:dyDescent="0.3">
      <c r="A28" s="181" t="s">
        <v>85</v>
      </c>
      <c r="B28" s="68" t="s">
        <v>126</v>
      </c>
      <c r="C28" s="3">
        <v>31131</v>
      </c>
      <c r="D28" s="4">
        <f>C28/SUM(C$28:C$39)</f>
        <v>0.88297359389624752</v>
      </c>
      <c r="E28" s="3">
        <v>12516</v>
      </c>
      <c r="F28" s="4">
        <f>E28/SUM(E$28:E$39)</f>
        <v>0.20500221119355314</v>
      </c>
      <c r="G28" s="3">
        <v>12267</v>
      </c>
      <c r="H28" s="4">
        <f>G28/SUM(G$28:G$39)</f>
        <v>0.24352331606217617</v>
      </c>
      <c r="I28" s="3">
        <v>155</v>
      </c>
      <c r="J28" s="5">
        <f>I28/SUM(I$28:I$39)</f>
        <v>0.12540453074433658</v>
      </c>
      <c r="K28" s="3">
        <v>36704</v>
      </c>
      <c r="L28" s="4">
        <f>K28/SUM(K$28:K$39)</f>
        <v>0.85350199981397079</v>
      </c>
      <c r="M28" s="3">
        <v>12999</v>
      </c>
      <c r="N28" s="4">
        <f>M28/SUM(M$28:M$39)</f>
        <v>0.20070406225392562</v>
      </c>
      <c r="O28" s="3">
        <v>10862</v>
      </c>
      <c r="P28" s="4">
        <f>O28/SUM(O$28:O$39)</f>
        <v>0.18517508268266902</v>
      </c>
      <c r="Q28" s="3">
        <v>111</v>
      </c>
      <c r="R28" s="5">
        <f>Q28/SUM(Q$28:Q$39)</f>
        <v>0.12982456140350876</v>
      </c>
      <c r="S28" s="3">
        <v>40242</v>
      </c>
      <c r="T28" s="4">
        <f>S28/SUM(S$28:S$39)</f>
        <v>0.94451485706238558</v>
      </c>
      <c r="U28" s="3">
        <v>13841</v>
      </c>
      <c r="V28" s="4">
        <f>U28/SUM(U$28:U$39)</f>
        <v>0.21034315066411355</v>
      </c>
      <c r="W28" s="3">
        <v>9392</v>
      </c>
      <c r="X28" s="4">
        <f>W28/SUM(W$28:W$39)</f>
        <v>0.17664096294903142</v>
      </c>
      <c r="Y28" s="3">
        <v>117</v>
      </c>
      <c r="Z28" s="5">
        <f>Y28/SUM(Y$28:Y$39)</f>
        <v>0.14338235294117646</v>
      </c>
    </row>
    <row r="29" spans="1:26" x14ac:dyDescent="0.3">
      <c r="A29" s="182"/>
      <c r="B29" s="68" t="s">
        <v>127</v>
      </c>
      <c r="C29" s="3">
        <v>1623</v>
      </c>
      <c r="D29" s="4">
        <f t="shared" ref="D29:F39" si="31">C29/SUM(C$28:C$39)</f>
        <v>4.6033411804747994E-2</v>
      </c>
      <c r="E29" s="3">
        <v>11974</v>
      </c>
      <c r="F29" s="4">
        <f t="shared" si="31"/>
        <v>0.19612467855797422</v>
      </c>
      <c r="G29" s="3">
        <v>13917</v>
      </c>
      <c r="H29" s="4">
        <f t="shared" ref="H29:H39" si="32">G29/SUM(G$28:G$39)</f>
        <v>0.27627895896611282</v>
      </c>
      <c r="I29" s="3">
        <v>385</v>
      </c>
      <c r="J29" s="5">
        <f t="shared" ref="J29:J39" si="33">I29/SUM(I$28:I$39)</f>
        <v>0.31148867313915857</v>
      </c>
      <c r="K29" s="3">
        <v>877</v>
      </c>
      <c r="L29" s="4">
        <f t="shared" ref="L29:L39" si="34">K29/SUM(K$28:K$39)</f>
        <v>2.0393451771928191E-2</v>
      </c>
      <c r="M29" s="3">
        <v>12383</v>
      </c>
      <c r="N29" s="4">
        <f t="shared" ref="N29:N39" si="35">M29/SUM(M$28:M$39)</f>
        <v>0.1911930458412463</v>
      </c>
      <c r="O29" s="3">
        <v>13917</v>
      </c>
      <c r="P29" s="4">
        <f t="shared" ref="P29:P39" si="36">O29/SUM(O$28:O$39)</f>
        <v>0.23725664018548195</v>
      </c>
      <c r="Q29" s="3">
        <v>220</v>
      </c>
      <c r="R29" s="5">
        <f t="shared" ref="R29:R39" si="37">Q29/SUM(Q$28:Q$39)</f>
        <v>0.25730994152046782</v>
      </c>
      <c r="S29" s="3">
        <v>975</v>
      </c>
      <c r="T29" s="4">
        <f t="shared" ref="T29:Z39" si="38">S29/SUM(S$28:S$39)</f>
        <v>2.2884100830868892E-2</v>
      </c>
      <c r="U29" s="3">
        <v>11911</v>
      </c>
      <c r="V29" s="4">
        <f t="shared" si="38"/>
        <v>0.18101273517522265</v>
      </c>
      <c r="W29" s="3">
        <v>11631</v>
      </c>
      <c r="X29" s="4">
        <f t="shared" si="38"/>
        <v>0.21875117547489187</v>
      </c>
      <c r="Y29" s="3">
        <v>196</v>
      </c>
      <c r="Z29" s="5">
        <f t="shared" si="38"/>
        <v>0.24019607843137256</v>
      </c>
    </row>
    <row r="30" spans="1:26" x14ac:dyDescent="0.3">
      <c r="A30" s="182"/>
      <c r="B30" s="68" t="s">
        <v>128</v>
      </c>
      <c r="C30" s="3">
        <v>2228</v>
      </c>
      <c r="D30" s="4">
        <f t="shared" si="31"/>
        <v>6.3193124769549303E-2</v>
      </c>
      <c r="E30" s="3">
        <v>20679</v>
      </c>
      <c r="F30" s="4">
        <f t="shared" si="31"/>
        <v>0.33870571470689403</v>
      </c>
      <c r="G30" s="3">
        <v>15892</v>
      </c>
      <c r="H30" s="4">
        <f t="shared" si="32"/>
        <v>0.31548647092688542</v>
      </c>
      <c r="I30" s="3">
        <v>353</v>
      </c>
      <c r="J30" s="5">
        <f t="shared" si="33"/>
        <v>0.28559870550161814</v>
      </c>
      <c r="K30" s="3">
        <v>5241</v>
      </c>
      <c r="L30" s="4">
        <f t="shared" si="34"/>
        <v>0.12187238396428239</v>
      </c>
      <c r="M30" s="3">
        <v>22750</v>
      </c>
      <c r="N30" s="4">
        <f t="shared" si="35"/>
        <v>0.35125912887736038</v>
      </c>
      <c r="O30" s="3">
        <v>17840</v>
      </c>
      <c r="P30" s="4">
        <f t="shared" si="36"/>
        <v>0.30413583824883222</v>
      </c>
      <c r="Q30" s="3">
        <v>236</v>
      </c>
      <c r="R30" s="5">
        <f t="shared" si="37"/>
        <v>0.2760233918128655</v>
      </c>
      <c r="S30" s="3">
        <v>1179</v>
      </c>
      <c r="T30" s="4">
        <f t="shared" si="38"/>
        <v>2.7672158850866074E-2</v>
      </c>
      <c r="U30" s="3">
        <v>22008</v>
      </c>
      <c r="V30" s="4">
        <f t="shared" si="38"/>
        <v>0.33445791921218199</v>
      </c>
      <c r="W30" s="3">
        <v>16504</v>
      </c>
      <c r="X30" s="4">
        <f t="shared" si="38"/>
        <v>0.31040060184314461</v>
      </c>
      <c r="Y30" s="3">
        <v>219</v>
      </c>
      <c r="Z30" s="5">
        <f t="shared" si="38"/>
        <v>0.26838235294117646</v>
      </c>
    </row>
    <row r="31" spans="1:26" x14ac:dyDescent="0.3">
      <c r="A31" s="182"/>
      <c r="B31" s="68" t="s">
        <v>129</v>
      </c>
      <c r="C31" s="3">
        <v>225</v>
      </c>
      <c r="D31" s="4">
        <f t="shared" si="31"/>
        <v>6.3817114331905719E-3</v>
      </c>
      <c r="E31" s="3">
        <v>13268</v>
      </c>
      <c r="F31" s="4">
        <f t="shared" si="31"/>
        <v>0.21731937824513128</v>
      </c>
      <c r="G31" s="3">
        <v>7231</v>
      </c>
      <c r="H31" s="4">
        <f t="shared" si="32"/>
        <v>0.14354912353840352</v>
      </c>
      <c r="I31" s="3">
        <v>275</v>
      </c>
      <c r="J31" s="5">
        <f t="shared" si="33"/>
        <v>0.22249190938511326</v>
      </c>
      <c r="K31" s="3">
        <v>156</v>
      </c>
      <c r="L31" s="4">
        <f t="shared" si="34"/>
        <v>3.6275695284159614E-3</v>
      </c>
      <c r="M31" s="3">
        <v>13015</v>
      </c>
      <c r="N31" s="4">
        <f t="shared" si="35"/>
        <v>0.20095110164126792</v>
      </c>
      <c r="O31" s="3">
        <v>11113</v>
      </c>
      <c r="P31" s="4">
        <f t="shared" si="36"/>
        <v>0.18945412390466773</v>
      </c>
      <c r="Q31" s="3">
        <v>229</v>
      </c>
      <c r="R31" s="5">
        <f t="shared" si="37"/>
        <v>0.26783625730994154</v>
      </c>
      <c r="S31" s="3">
        <v>185</v>
      </c>
      <c r="T31" s="4">
        <f t="shared" si="38"/>
        <v>4.3421114397033285E-3</v>
      </c>
      <c r="U31" s="3">
        <v>14216</v>
      </c>
      <c r="V31" s="4">
        <f t="shared" si="38"/>
        <v>0.21604206559071154</v>
      </c>
      <c r="W31" s="3">
        <v>10820</v>
      </c>
      <c r="X31" s="4">
        <f t="shared" si="38"/>
        <v>0.20349821327816439</v>
      </c>
      <c r="Y31" s="3">
        <v>204</v>
      </c>
      <c r="Z31" s="5">
        <f t="shared" si="38"/>
        <v>0.25</v>
      </c>
    </row>
    <row r="32" spans="1:26" x14ac:dyDescent="0.3">
      <c r="A32" s="182"/>
      <c r="B32" s="68" t="s">
        <v>130</v>
      </c>
      <c r="C32" s="3">
        <v>50</v>
      </c>
      <c r="D32" s="4">
        <f t="shared" si="31"/>
        <v>1.4181580962645715E-3</v>
      </c>
      <c r="E32" s="3">
        <v>2616</v>
      </c>
      <c r="F32" s="4">
        <f t="shared" si="31"/>
        <v>4.2848017296447348E-2</v>
      </c>
      <c r="G32" s="3">
        <v>1066</v>
      </c>
      <c r="H32" s="4">
        <f t="shared" si="32"/>
        <v>2.116213050642209E-2</v>
      </c>
      <c r="I32" s="3">
        <v>68</v>
      </c>
      <c r="J32" s="5">
        <f t="shared" si="33"/>
        <v>5.5016181229773461E-2</v>
      </c>
      <c r="K32" s="3">
        <v>19</v>
      </c>
      <c r="L32" s="4">
        <f t="shared" si="34"/>
        <v>4.4181936564040552E-4</v>
      </c>
      <c r="M32" s="3">
        <v>3170</v>
      </c>
      <c r="N32" s="4">
        <f t="shared" si="35"/>
        <v>4.8944678617197028E-2</v>
      </c>
      <c r="O32" s="3">
        <v>3407</v>
      </c>
      <c r="P32" s="4">
        <f t="shared" si="36"/>
        <v>5.8082443997408709E-2</v>
      </c>
      <c r="Q32" s="3">
        <v>57</v>
      </c>
      <c r="R32" s="5">
        <f t="shared" si="37"/>
        <v>6.6666666666666666E-2</v>
      </c>
      <c r="S32" s="3">
        <v>16</v>
      </c>
      <c r="T32" s="4">
        <f t="shared" si="38"/>
        <v>3.755339623527203E-4</v>
      </c>
      <c r="U32" s="3">
        <v>3476</v>
      </c>
      <c r="V32" s="4">
        <f t="shared" si="38"/>
        <v>5.2825142092945504E-2</v>
      </c>
      <c r="W32" s="3">
        <v>3369</v>
      </c>
      <c r="X32" s="4">
        <f t="shared" si="38"/>
        <v>6.3362798570622533E-2</v>
      </c>
      <c r="Y32" s="3">
        <v>73</v>
      </c>
      <c r="Z32" s="5">
        <f t="shared" si="38"/>
        <v>8.9460784313725492E-2</v>
      </c>
    </row>
    <row r="33" spans="1:26" x14ac:dyDescent="0.3">
      <c r="A33" s="182"/>
      <c r="B33" s="68" t="s">
        <v>131</v>
      </c>
      <c r="C33" s="3">
        <v>0</v>
      </c>
      <c r="D33" s="4">
        <f t="shared" si="31"/>
        <v>0</v>
      </c>
      <c r="E33" s="3">
        <v>0</v>
      </c>
      <c r="F33" s="4">
        <f t="shared" si="31"/>
        <v>0</v>
      </c>
      <c r="G33" s="3">
        <v>0</v>
      </c>
      <c r="H33" s="4">
        <f t="shared" si="32"/>
        <v>0</v>
      </c>
      <c r="I33" s="3">
        <v>0</v>
      </c>
      <c r="J33" s="5">
        <f t="shared" si="33"/>
        <v>0</v>
      </c>
      <c r="K33" s="3">
        <v>5</v>
      </c>
      <c r="L33" s="4">
        <f t="shared" si="34"/>
        <v>1.1626825411589619E-4</v>
      </c>
      <c r="M33" s="3">
        <v>186</v>
      </c>
      <c r="N33" s="4">
        <f t="shared" si="35"/>
        <v>2.8718328778544631E-3</v>
      </c>
      <c r="O33" s="3">
        <v>875</v>
      </c>
      <c r="P33" s="4">
        <f t="shared" si="36"/>
        <v>1.4916976371509428E-2</v>
      </c>
      <c r="Q33" s="3">
        <v>1</v>
      </c>
      <c r="R33" s="5">
        <f t="shared" si="37"/>
        <v>1.1695906432748538E-3</v>
      </c>
      <c r="S33" s="3">
        <v>5</v>
      </c>
      <c r="T33" s="4">
        <f t="shared" si="38"/>
        <v>1.1735436323522509E-4</v>
      </c>
      <c r="U33" s="3">
        <v>316</v>
      </c>
      <c r="V33" s="4">
        <f t="shared" si="38"/>
        <v>4.8022856448132279E-3</v>
      </c>
      <c r="W33" s="3">
        <v>799</v>
      </c>
      <c r="X33" s="4">
        <f t="shared" si="38"/>
        <v>1.5027271017491066E-2</v>
      </c>
      <c r="Y33" s="3">
        <v>3</v>
      </c>
      <c r="Z33" s="5">
        <f t="shared" si="38"/>
        <v>3.6764705882352941E-3</v>
      </c>
    </row>
    <row r="34" spans="1:26" x14ac:dyDescent="0.3">
      <c r="A34" s="182"/>
      <c r="B34" s="68" t="s">
        <v>132</v>
      </c>
      <c r="C34" s="3">
        <v>0</v>
      </c>
      <c r="D34" s="4">
        <f t="shared" si="31"/>
        <v>0</v>
      </c>
      <c r="E34" s="3">
        <v>0</v>
      </c>
      <c r="F34" s="4">
        <f t="shared" si="31"/>
        <v>0</v>
      </c>
      <c r="G34" s="3">
        <v>0</v>
      </c>
      <c r="H34" s="4">
        <f t="shared" si="32"/>
        <v>0</v>
      </c>
      <c r="I34" s="3">
        <v>0</v>
      </c>
      <c r="J34" s="5">
        <f t="shared" si="33"/>
        <v>0</v>
      </c>
      <c r="K34" s="3">
        <v>2</v>
      </c>
      <c r="L34" s="4">
        <f t="shared" si="34"/>
        <v>4.6507301646358479E-5</v>
      </c>
      <c r="M34" s="3">
        <v>93</v>
      </c>
      <c r="N34" s="4">
        <f t="shared" si="35"/>
        <v>1.4359164389272316E-3</v>
      </c>
      <c r="O34" s="3">
        <v>428</v>
      </c>
      <c r="P34" s="4">
        <f t="shared" si="36"/>
        <v>7.2965324422926111E-3</v>
      </c>
      <c r="Q34" s="3">
        <v>1</v>
      </c>
      <c r="R34" s="5">
        <f t="shared" si="37"/>
        <v>1.1695906432748538E-3</v>
      </c>
      <c r="S34" s="3">
        <v>2</v>
      </c>
      <c r="T34" s="4">
        <f t="shared" si="38"/>
        <v>4.6941745294090037E-5</v>
      </c>
      <c r="U34" s="3">
        <v>24</v>
      </c>
      <c r="V34" s="4">
        <f t="shared" si="38"/>
        <v>3.6473055530227043E-4</v>
      </c>
      <c r="W34" s="3">
        <v>450</v>
      </c>
      <c r="X34" s="4">
        <f t="shared" si="38"/>
        <v>8.463419221365431E-3</v>
      </c>
      <c r="Y34" s="3">
        <v>0</v>
      </c>
      <c r="Z34" s="5">
        <f t="shared" si="38"/>
        <v>0</v>
      </c>
    </row>
    <row r="35" spans="1:26" x14ac:dyDescent="0.3">
      <c r="A35" s="182"/>
      <c r="B35" s="68" t="s">
        <v>133</v>
      </c>
      <c r="C35" s="3">
        <v>0</v>
      </c>
      <c r="D35" s="4">
        <f t="shared" si="31"/>
        <v>0</v>
      </c>
      <c r="E35" s="3">
        <v>0</v>
      </c>
      <c r="F35" s="4">
        <f t="shared" si="31"/>
        <v>0</v>
      </c>
      <c r="G35" s="3">
        <v>0</v>
      </c>
      <c r="H35" s="4">
        <f t="shared" si="32"/>
        <v>0</v>
      </c>
      <c r="I35" s="3">
        <v>0</v>
      </c>
      <c r="J35" s="5">
        <f t="shared" si="33"/>
        <v>0</v>
      </c>
      <c r="K35" s="3">
        <v>0</v>
      </c>
      <c r="L35" s="4">
        <f t="shared" si="34"/>
        <v>0</v>
      </c>
      <c r="M35" s="3">
        <v>170</v>
      </c>
      <c r="N35" s="4">
        <f t="shared" si="35"/>
        <v>2.6247934905121433E-3</v>
      </c>
      <c r="O35" s="3">
        <v>206</v>
      </c>
      <c r="P35" s="4">
        <f t="shared" si="36"/>
        <v>3.5118824371782194E-3</v>
      </c>
      <c r="Q35" s="3">
        <v>0</v>
      </c>
      <c r="R35" s="5">
        <f t="shared" si="37"/>
        <v>0</v>
      </c>
      <c r="S35" s="3">
        <v>1</v>
      </c>
      <c r="T35" s="4">
        <f t="shared" si="38"/>
        <v>2.3470872647045019E-5</v>
      </c>
      <c r="U35" s="3">
        <v>7</v>
      </c>
      <c r="V35" s="4">
        <f t="shared" si="38"/>
        <v>1.0637974529649555E-4</v>
      </c>
      <c r="W35" s="3">
        <v>182</v>
      </c>
      <c r="X35" s="4">
        <f t="shared" si="38"/>
        <v>3.4229828850855745E-3</v>
      </c>
      <c r="Y35" s="3">
        <v>0</v>
      </c>
      <c r="Z35" s="5">
        <f t="shared" si="38"/>
        <v>0</v>
      </c>
    </row>
    <row r="36" spans="1:26" x14ac:dyDescent="0.3">
      <c r="A36" s="182"/>
      <c r="B36" s="68" t="s">
        <v>134</v>
      </c>
      <c r="C36" s="3">
        <v>0</v>
      </c>
      <c r="D36" s="4">
        <f t="shared" si="31"/>
        <v>0</v>
      </c>
      <c r="E36" s="3">
        <v>0</v>
      </c>
      <c r="F36" s="4">
        <f t="shared" si="31"/>
        <v>0</v>
      </c>
      <c r="G36" s="3">
        <v>0</v>
      </c>
      <c r="H36" s="4">
        <f t="shared" si="32"/>
        <v>0</v>
      </c>
      <c r="I36" s="3">
        <v>0</v>
      </c>
      <c r="J36" s="5">
        <f t="shared" si="33"/>
        <v>0</v>
      </c>
      <c r="K36" s="3">
        <v>0</v>
      </c>
      <c r="L36" s="4">
        <f t="shared" si="34"/>
        <v>0</v>
      </c>
      <c r="M36" s="3">
        <v>0</v>
      </c>
      <c r="N36" s="4">
        <f t="shared" si="35"/>
        <v>0</v>
      </c>
      <c r="O36" s="3">
        <v>6</v>
      </c>
      <c r="P36" s="4">
        <f t="shared" si="36"/>
        <v>1.0228783797606464E-4</v>
      </c>
      <c r="Q36" s="3">
        <v>0</v>
      </c>
      <c r="R36" s="5">
        <f t="shared" si="37"/>
        <v>0</v>
      </c>
      <c r="S36" s="3">
        <v>0</v>
      </c>
      <c r="T36" s="4">
        <f t="shared" si="38"/>
        <v>0</v>
      </c>
      <c r="U36" s="3">
        <v>1</v>
      </c>
      <c r="V36" s="4">
        <f t="shared" si="38"/>
        <v>1.5197106470927935E-5</v>
      </c>
      <c r="W36" s="3">
        <v>15</v>
      </c>
      <c r="X36" s="4">
        <f t="shared" si="38"/>
        <v>2.821139740455144E-4</v>
      </c>
      <c r="Y36" s="3">
        <v>0</v>
      </c>
      <c r="Z36" s="5">
        <f t="shared" si="38"/>
        <v>0</v>
      </c>
    </row>
    <row r="37" spans="1:26" x14ac:dyDescent="0.3">
      <c r="A37" s="182"/>
      <c r="B37" s="68" t="s">
        <v>135</v>
      </c>
      <c r="C37" s="3">
        <v>0</v>
      </c>
      <c r="D37" s="4">
        <f t="shared" si="31"/>
        <v>0</v>
      </c>
      <c r="E37" s="3">
        <v>0</v>
      </c>
      <c r="F37" s="4">
        <f t="shared" si="31"/>
        <v>0</v>
      </c>
      <c r="G37" s="3">
        <v>0</v>
      </c>
      <c r="H37" s="4">
        <f t="shared" si="32"/>
        <v>0</v>
      </c>
      <c r="I37" s="3">
        <v>0</v>
      </c>
      <c r="J37" s="5">
        <f t="shared" si="33"/>
        <v>0</v>
      </c>
      <c r="K37" s="3">
        <v>0</v>
      </c>
      <c r="L37" s="4">
        <f t="shared" si="34"/>
        <v>0</v>
      </c>
      <c r="M37" s="3">
        <v>1</v>
      </c>
      <c r="N37" s="4">
        <f t="shared" si="35"/>
        <v>1.5439961708894963E-5</v>
      </c>
      <c r="O37" s="3">
        <v>2</v>
      </c>
      <c r="P37" s="4">
        <f t="shared" si="36"/>
        <v>3.4095945992021552E-5</v>
      </c>
      <c r="Q37" s="3">
        <v>0</v>
      </c>
      <c r="R37" s="5">
        <f t="shared" si="37"/>
        <v>0</v>
      </c>
      <c r="S37" s="3">
        <v>1</v>
      </c>
      <c r="T37" s="4">
        <f t="shared" si="38"/>
        <v>2.3470872647045019E-5</v>
      </c>
      <c r="U37" s="3">
        <v>2</v>
      </c>
      <c r="V37" s="4">
        <f t="shared" si="38"/>
        <v>3.0394212941855871E-5</v>
      </c>
      <c r="W37" s="3">
        <v>8</v>
      </c>
      <c r="X37" s="4">
        <f t="shared" si="38"/>
        <v>1.5046078615760767E-4</v>
      </c>
      <c r="Y37" s="3">
        <v>4</v>
      </c>
      <c r="Z37" s="5">
        <f t="shared" si="38"/>
        <v>4.9019607843137254E-3</v>
      </c>
    </row>
    <row r="38" spans="1:26" x14ac:dyDescent="0.3">
      <c r="A38" s="182"/>
      <c r="B38" s="68" t="s">
        <v>136</v>
      </c>
      <c r="C38" s="3">
        <v>0</v>
      </c>
      <c r="D38" s="4">
        <f t="shared" si="31"/>
        <v>0</v>
      </c>
      <c r="E38" s="3">
        <v>0</v>
      </c>
      <c r="F38" s="4">
        <f t="shared" si="31"/>
        <v>0</v>
      </c>
      <c r="G38" s="3">
        <v>0</v>
      </c>
      <c r="H38" s="4">
        <f t="shared" si="32"/>
        <v>0</v>
      </c>
      <c r="I38" s="3">
        <v>0</v>
      </c>
      <c r="J38" s="5">
        <f t="shared" si="33"/>
        <v>0</v>
      </c>
      <c r="K38" s="3">
        <v>0</v>
      </c>
      <c r="L38" s="4">
        <f t="shared" si="34"/>
        <v>0</v>
      </c>
      <c r="M38" s="3">
        <v>0</v>
      </c>
      <c r="N38" s="4">
        <f t="shared" si="35"/>
        <v>0</v>
      </c>
      <c r="O38" s="3">
        <v>0</v>
      </c>
      <c r="P38" s="4">
        <f t="shared" si="36"/>
        <v>0</v>
      </c>
      <c r="Q38" s="3">
        <v>0</v>
      </c>
      <c r="R38" s="5">
        <f t="shared" si="37"/>
        <v>0</v>
      </c>
      <c r="S38" s="3">
        <v>0</v>
      </c>
      <c r="T38" s="4">
        <f t="shared" si="38"/>
        <v>0</v>
      </c>
      <c r="U38" s="3">
        <v>0</v>
      </c>
      <c r="V38" s="4">
        <f t="shared" si="38"/>
        <v>0</v>
      </c>
      <c r="W38" s="3">
        <v>0</v>
      </c>
      <c r="X38" s="4">
        <f t="shared" si="38"/>
        <v>0</v>
      </c>
      <c r="Y38" s="3">
        <v>0</v>
      </c>
      <c r="Z38" s="5">
        <f t="shared" si="38"/>
        <v>0</v>
      </c>
    </row>
    <row r="39" spans="1:26" s="54" customFormat="1" ht="15" thickBot="1" x14ac:dyDescent="0.35">
      <c r="A39" s="183"/>
      <c r="B39" s="54" t="s">
        <v>137</v>
      </c>
      <c r="C39" s="57">
        <v>0</v>
      </c>
      <c r="D39" s="61">
        <f t="shared" si="31"/>
        <v>0</v>
      </c>
      <c r="E39" s="57">
        <v>0</v>
      </c>
      <c r="F39" s="61">
        <f t="shared" si="31"/>
        <v>0</v>
      </c>
      <c r="G39" s="57">
        <v>0</v>
      </c>
      <c r="H39" s="61">
        <f t="shared" si="32"/>
        <v>0</v>
      </c>
      <c r="I39" s="57">
        <v>0</v>
      </c>
      <c r="J39" s="62">
        <f t="shared" si="33"/>
        <v>0</v>
      </c>
      <c r="K39" s="57">
        <v>0</v>
      </c>
      <c r="L39" s="61">
        <f t="shared" si="34"/>
        <v>0</v>
      </c>
      <c r="M39" s="57">
        <v>0</v>
      </c>
      <c r="N39" s="61">
        <f t="shared" si="35"/>
        <v>0</v>
      </c>
      <c r="O39" s="57">
        <v>2</v>
      </c>
      <c r="P39" s="61">
        <f t="shared" si="36"/>
        <v>3.4095945992021552E-5</v>
      </c>
      <c r="Q39" s="57">
        <v>0</v>
      </c>
      <c r="R39" s="62">
        <f t="shared" si="37"/>
        <v>0</v>
      </c>
      <c r="S39" s="57">
        <v>0</v>
      </c>
      <c r="T39" s="61">
        <f t="shared" si="38"/>
        <v>0</v>
      </c>
      <c r="U39" s="57">
        <v>0</v>
      </c>
      <c r="V39" s="61">
        <f t="shared" si="38"/>
        <v>0</v>
      </c>
      <c r="W39" s="57">
        <v>0</v>
      </c>
      <c r="X39" s="61">
        <f t="shared" si="38"/>
        <v>0</v>
      </c>
      <c r="Y39" s="57">
        <v>0</v>
      </c>
      <c r="Z39" s="62">
        <f t="shared" si="38"/>
        <v>0</v>
      </c>
    </row>
    <row r="40" spans="1:26" x14ac:dyDescent="0.3">
      <c r="A40" s="181" t="s">
        <v>86</v>
      </c>
      <c r="B40" s="68" t="s">
        <v>126</v>
      </c>
      <c r="C40" s="3">
        <v>6264</v>
      </c>
      <c r="D40" s="4">
        <f>C40/SUM(C$40:C$51)</f>
        <v>0.57278712509144114</v>
      </c>
      <c r="E40" s="3">
        <v>2519</v>
      </c>
      <c r="F40" s="4">
        <f>E40/SUM(E$40:E$51)</f>
        <v>0.20705244122965641</v>
      </c>
      <c r="G40" s="3">
        <v>12480</v>
      </c>
      <c r="H40" s="4">
        <f>G40/SUM(G$40:G$51)</f>
        <v>0.2440598415957759</v>
      </c>
      <c r="I40" s="3">
        <v>615</v>
      </c>
      <c r="J40" s="5">
        <f>I40/SUM(I$40:I$51)</f>
        <v>0.30400395452298568</v>
      </c>
      <c r="K40" s="3">
        <v>6942</v>
      </c>
      <c r="L40" s="4">
        <f>K40/SUM(K$40:K$51)</f>
        <v>0.64963503649635035</v>
      </c>
      <c r="M40" s="3">
        <v>2713</v>
      </c>
      <c r="N40" s="4">
        <f>M40/SUM(M$40:M$51)</f>
        <v>0.25584685024519049</v>
      </c>
      <c r="O40" s="3">
        <v>13484</v>
      </c>
      <c r="P40" s="4">
        <f>O40/SUM(O$40:O$51)</f>
        <v>0.26864303787380711</v>
      </c>
      <c r="Q40" s="3">
        <v>710</v>
      </c>
      <c r="R40" s="5">
        <f>Q40/SUM(Q$40:Q$51)</f>
        <v>0.35340965654554507</v>
      </c>
      <c r="S40" s="3">
        <v>6368</v>
      </c>
      <c r="T40" s="4">
        <f>S40/SUM(S$40:S$51)</f>
        <v>0.60486322188449848</v>
      </c>
      <c r="U40" s="3">
        <v>2340</v>
      </c>
      <c r="V40" s="4">
        <f>U40/SUM(U$40:U$51)</f>
        <v>0.21284336911042387</v>
      </c>
      <c r="W40" s="3">
        <v>13532</v>
      </c>
      <c r="X40" s="4">
        <f>W40/SUM(W$40:W$51)</f>
        <v>0.23127670483678003</v>
      </c>
      <c r="Y40" s="3">
        <v>760</v>
      </c>
      <c r="Z40" s="5">
        <f>Y40/SUM(Y$40:Y$51)</f>
        <v>0.3088175538399025</v>
      </c>
    </row>
    <row r="41" spans="1:26" x14ac:dyDescent="0.3">
      <c r="A41" s="182"/>
      <c r="B41" s="68" t="s">
        <v>127</v>
      </c>
      <c r="C41" s="3">
        <v>2733</v>
      </c>
      <c r="D41" s="4">
        <f t="shared" ref="D41:F51" si="39">C41/SUM(C$40:C$51)</f>
        <v>0.24990855888807609</v>
      </c>
      <c r="E41" s="3">
        <v>4190</v>
      </c>
      <c r="F41" s="4">
        <f t="shared" si="39"/>
        <v>0.34440243301002793</v>
      </c>
      <c r="G41" s="3">
        <v>16797</v>
      </c>
      <c r="H41" s="4">
        <f t="shared" ref="H41:H51" si="40">G41/SUM(G$40:G$51)</f>
        <v>0.32848342622469934</v>
      </c>
      <c r="I41" s="3">
        <v>672</v>
      </c>
      <c r="J41" s="5">
        <f t="shared" ref="J41:J51" si="41">I41/SUM(I$40:I$51)</f>
        <v>0.33217993079584773</v>
      </c>
      <c r="K41" s="3">
        <v>2172</v>
      </c>
      <c r="L41" s="4">
        <f t="shared" ref="L41:L51" si="42">K41/SUM(K$40:K$51)</f>
        <v>0.20325659741718136</v>
      </c>
      <c r="M41" s="3">
        <v>3665</v>
      </c>
      <c r="N41" s="4">
        <f t="shared" ref="N41:N51" si="43">M41/SUM(M$40:M$51)</f>
        <v>0.34562429271972839</v>
      </c>
      <c r="O41" s="3">
        <v>14087</v>
      </c>
      <c r="P41" s="4">
        <f t="shared" ref="P41:P51" si="44">O41/SUM(O$40:O$51)</f>
        <v>0.28065666527204991</v>
      </c>
      <c r="Q41" s="3">
        <v>896</v>
      </c>
      <c r="R41" s="5">
        <f t="shared" ref="R41:R51" si="45">Q41/SUM(Q$40:Q$51)</f>
        <v>0.44599303135888502</v>
      </c>
      <c r="S41" s="3">
        <v>2550</v>
      </c>
      <c r="T41" s="4">
        <f t="shared" ref="T41:T51" si="46">S41/SUM(S$40:S$51)</f>
        <v>0.24221124620060791</v>
      </c>
      <c r="U41" s="3">
        <v>4400</v>
      </c>
      <c r="V41" s="4">
        <f t="shared" ref="V41:V51" si="47">U41/SUM(U$40:U$51)</f>
        <v>0.40021830089139532</v>
      </c>
      <c r="W41" s="3">
        <v>19408</v>
      </c>
      <c r="X41" s="4">
        <f t="shared" ref="X41:X51" si="48">W41/SUM(W$40:W$51)</f>
        <v>0.33170398222526065</v>
      </c>
      <c r="Y41" s="3">
        <v>1094</v>
      </c>
      <c r="Z41" s="5">
        <f t="shared" ref="Z41:Z51" si="49">Y41/SUM(Y$40:Y$51)</f>
        <v>0.44453474197480697</v>
      </c>
    </row>
    <row r="42" spans="1:26" x14ac:dyDescent="0.3">
      <c r="A42" s="182"/>
      <c r="B42" s="68" t="s">
        <v>128</v>
      </c>
      <c r="C42" s="3">
        <v>1849</v>
      </c>
      <c r="D42" s="4">
        <f t="shared" si="39"/>
        <v>0.16907461594732992</v>
      </c>
      <c r="E42" s="3">
        <v>3253</v>
      </c>
      <c r="F42" s="4">
        <f t="shared" si="39"/>
        <v>0.26738451421995724</v>
      </c>
      <c r="G42" s="3">
        <v>16648</v>
      </c>
      <c r="H42" s="4">
        <f t="shared" si="40"/>
        <v>0.32556957074410875</v>
      </c>
      <c r="I42" s="3">
        <v>408</v>
      </c>
      <c r="J42" s="5">
        <f t="shared" si="41"/>
        <v>0.20168067226890757</v>
      </c>
      <c r="K42" s="3">
        <v>1456</v>
      </c>
      <c r="L42" s="4">
        <f t="shared" si="42"/>
        <v>0.13625304136253041</v>
      </c>
      <c r="M42" s="3">
        <v>2631</v>
      </c>
      <c r="N42" s="4">
        <f t="shared" si="43"/>
        <v>0.248113919275745</v>
      </c>
      <c r="O42" s="3">
        <v>13688</v>
      </c>
      <c r="P42" s="4">
        <f t="shared" si="44"/>
        <v>0.27270734963042653</v>
      </c>
      <c r="Q42" s="3">
        <v>294</v>
      </c>
      <c r="R42" s="5">
        <f t="shared" si="45"/>
        <v>0.14634146341463414</v>
      </c>
      <c r="S42" s="3">
        <v>1531</v>
      </c>
      <c r="T42" s="4">
        <f t="shared" si="46"/>
        <v>0.14542173252279636</v>
      </c>
      <c r="U42" s="3">
        <v>2537</v>
      </c>
      <c r="V42" s="4">
        <f t="shared" si="47"/>
        <v>0.23076223394578863</v>
      </c>
      <c r="W42" s="3">
        <v>14917</v>
      </c>
      <c r="X42" s="4">
        <f t="shared" si="48"/>
        <v>0.25494787215860537</v>
      </c>
      <c r="Y42" s="3">
        <v>443</v>
      </c>
      <c r="Z42" s="5">
        <f t="shared" si="49"/>
        <v>0.18000812677773262</v>
      </c>
    </row>
    <row r="43" spans="1:26" x14ac:dyDescent="0.3">
      <c r="A43" s="182"/>
      <c r="B43" s="68" t="s">
        <v>129</v>
      </c>
      <c r="C43" s="3">
        <v>73</v>
      </c>
      <c r="D43" s="4">
        <f t="shared" si="39"/>
        <v>6.675201170446233E-3</v>
      </c>
      <c r="E43" s="3">
        <v>1834</v>
      </c>
      <c r="F43" s="4">
        <f t="shared" si="39"/>
        <v>0.15074798619102417</v>
      </c>
      <c r="G43" s="3">
        <v>4434</v>
      </c>
      <c r="H43" s="4">
        <f t="shared" si="40"/>
        <v>8.6711645643883839E-2</v>
      </c>
      <c r="I43" s="3">
        <v>312</v>
      </c>
      <c r="J43" s="5">
        <f t="shared" si="41"/>
        <v>0.15422639644092931</v>
      </c>
      <c r="K43" s="3">
        <v>64</v>
      </c>
      <c r="L43" s="4">
        <f t="shared" si="42"/>
        <v>5.9891446752760626E-3</v>
      </c>
      <c r="M43" s="3">
        <v>1182</v>
      </c>
      <c r="N43" s="4">
        <f t="shared" si="43"/>
        <v>0.11146737080347038</v>
      </c>
      <c r="O43" s="3">
        <v>6446</v>
      </c>
      <c r="P43" s="4">
        <f t="shared" si="44"/>
        <v>0.12842428227043612</v>
      </c>
      <c r="Q43" s="3">
        <v>108</v>
      </c>
      <c r="R43" s="5">
        <f t="shared" si="45"/>
        <v>5.3758088601294177E-2</v>
      </c>
      <c r="S43" s="3">
        <v>46</v>
      </c>
      <c r="T43" s="4">
        <f t="shared" si="46"/>
        <v>4.3693009118541031E-3</v>
      </c>
      <c r="U43" s="3">
        <v>1279</v>
      </c>
      <c r="V43" s="4">
        <f t="shared" si="47"/>
        <v>0.11633618337274877</v>
      </c>
      <c r="W43" s="3">
        <v>7659</v>
      </c>
      <c r="X43" s="4">
        <f t="shared" si="48"/>
        <v>0.13090070073491711</v>
      </c>
      <c r="Y43" s="3">
        <v>158</v>
      </c>
      <c r="Z43" s="5">
        <f t="shared" si="49"/>
        <v>6.4201544087769194E-2</v>
      </c>
    </row>
    <row r="44" spans="1:26" x14ac:dyDescent="0.3">
      <c r="A44" s="182"/>
      <c r="B44" s="68" t="s">
        <v>130</v>
      </c>
      <c r="C44" s="3">
        <v>17</v>
      </c>
      <c r="D44" s="4">
        <f t="shared" si="39"/>
        <v>1.5544989027066569E-3</v>
      </c>
      <c r="E44" s="3">
        <v>370</v>
      </c>
      <c r="F44" s="4">
        <f t="shared" si="39"/>
        <v>3.041262534933421E-2</v>
      </c>
      <c r="G44" s="3">
        <v>776</v>
      </c>
      <c r="H44" s="4">
        <f t="shared" si="40"/>
        <v>1.5175515791532219E-2</v>
      </c>
      <c r="I44" s="3">
        <v>16</v>
      </c>
      <c r="J44" s="5">
        <f t="shared" si="41"/>
        <v>7.9090459713297076E-3</v>
      </c>
      <c r="K44" s="3">
        <v>49</v>
      </c>
      <c r="L44" s="4">
        <f t="shared" si="42"/>
        <v>4.5854388920082353E-3</v>
      </c>
      <c r="M44" s="3">
        <v>332</v>
      </c>
      <c r="N44" s="4">
        <f t="shared" si="43"/>
        <v>3.1308940022632965E-2</v>
      </c>
      <c r="O44" s="3">
        <v>1724</v>
      </c>
      <c r="P44" s="4">
        <f t="shared" si="44"/>
        <v>3.4347418962803578E-2</v>
      </c>
      <c r="Q44" s="3">
        <v>0</v>
      </c>
      <c r="R44" s="5">
        <f t="shared" si="45"/>
        <v>0</v>
      </c>
      <c r="S44" s="3">
        <v>27</v>
      </c>
      <c r="T44" s="4">
        <f t="shared" si="46"/>
        <v>2.5645896656534954E-3</v>
      </c>
      <c r="U44" s="3">
        <v>355</v>
      </c>
      <c r="V44" s="4">
        <f t="shared" si="47"/>
        <v>3.2290340185555759E-2</v>
      </c>
      <c r="W44" s="3">
        <v>2255</v>
      </c>
      <c r="X44" s="4">
        <f t="shared" si="48"/>
        <v>3.8540420440950268E-2</v>
      </c>
      <c r="Y44" s="3">
        <v>2</v>
      </c>
      <c r="Z44" s="5">
        <f t="shared" si="49"/>
        <v>8.1267777326290123E-4</v>
      </c>
    </row>
    <row r="45" spans="1:26" x14ac:dyDescent="0.3">
      <c r="A45" s="182"/>
      <c r="B45" s="68" t="s">
        <v>131</v>
      </c>
      <c r="C45" s="3">
        <v>0</v>
      </c>
      <c r="D45" s="4">
        <f t="shared" si="39"/>
        <v>0</v>
      </c>
      <c r="E45" s="3">
        <v>0</v>
      </c>
      <c r="F45" s="4">
        <f t="shared" si="39"/>
        <v>0</v>
      </c>
      <c r="G45" s="3">
        <v>0</v>
      </c>
      <c r="H45" s="4">
        <f t="shared" si="40"/>
        <v>0</v>
      </c>
      <c r="I45" s="3">
        <v>0</v>
      </c>
      <c r="J45" s="5">
        <f t="shared" si="41"/>
        <v>0</v>
      </c>
      <c r="K45" s="3">
        <v>3</v>
      </c>
      <c r="L45" s="4">
        <f t="shared" si="42"/>
        <v>2.8074115665356543E-4</v>
      </c>
      <c r="M45" s="3">
        <v>70</v>
      </c>
      <c r="N45" s="4">
        <f t="shared" si="43"/>
        <v>6.6012825348924931E-3</v>
      </c>
      <c r="O45" s="3">
        <v>662</v>
      </c>
      <c r="P45" s="4">
        <f t="shared" si="44"/>
        <v>1.3189090112167035E-2</v>
      </c>
      <c r="Q45" s="3">
        <v>0</v>
      </c>
      <c r="R45" s="5">
        <f t="shared" si="45"/>
        <v>0</v>
      </c>
      <c r="S45" s="3">
        <v>5</v>
      </c>
      <c r="T45" s="4">
        <f t="shared" si="46"/>
        <v>4.7492401215805472E-4</v>
      </c>
      <c r="U45" s="3">
        <v>68</v>
      </c>
      <c r="V45" s="4">
        <f t="shared" si="47"/>
        <v>6.1851919228670185E-3</v>
      </c>
      <c r="W45" s="3">
        <v>570</v>
      </c>
      <c r="X45" s="4">
        <f t="shared" si="48"/>
        <v>9.7419244573577167E-3</v>
      </c>
      <c r="Y45" s="3">
        <v>0</v>
      </c>
      <c r="Z45" s="5">
        <f t="shared" si="49"/>
        <v>0</v>
      </c>
    </row>
    <row r="46" spans="1:26" x14ac:dyDescent="0.3">
      <c r="A46" s="182"/>
      <c r="B46" s="68" t="s">
        <v>132</v>
      </c>
      <c r="C46" s="3">
        <v>0</v>
      </c>
      <c r="D46" s="4">
        <f t="shared" si="39"/>
        <v>0</v>
      </c>
      <c r="E46" s="3">
        <v>0</v>
      </c>
      <c r="F46" s="4">
        <f t="shared" si="39"/>
        <v>0</v>
      </c>
      <c r="G46" s="3">
        <v>0</v>
      </c>
      <c r="H46" s="4">
        <f t="shared" si="40"/>
        <v>0</v>
      </c>
      <c r="I46" s="3">
        <v>0</v>
      </c>
      <c r="J46" s="5">
        <f t="shared" si="41"/>
        <v>0</v>
      </c>
      <c r="K46" s="3">
        <v>0</v>
      </c>
      <c r="L46" s="4">
        <f t="shared" si="42"/>
        <v>0</v>
      </c>
      <c r="M46" s="3">
        <v>10</v>
      </c>
      <c r="N46" s="4">
        <f t="shared" si="43"/>
        <v>9.4304036212749902E-4</v>
      </c>
      <c r="O46" s="3">
        <v>36</v>
      </c>
      <c r="P46" s="4">
        <f t="shared" si="44"/>
        <v>7.1723148646225571E-4</v>
      </c>
      <c r="Q46" s="3">
        <v>0</v>
      </c>
      <c r="R46" s="5">
        <f t="shared" si="45"/>
        <v>0</v>
      </c>
      <c r="S46" s="3">
        <v>1</v>
      </c>
      <c r="T46" s="4">
        <f t="shared" si="46"/>
        <v>9.4984802431610942E-5</v>
      </c>
      <c r="U46" s="3">
        <v>14</v>
      </c>
      <c r="V46" s="4">
        <f t="shared" si="47"/>
        <v>1.2734218664726214E-3</v>
      </c>
      <c r="W46" s="3">
        <v>48</v>
      </c>
      <c r="X46" s="4">
        <f t="shared" si="48"/>
        <v>8.2037258588275506E-4</v>
      </c>
      <c r="Y46" s="3">
        <v>0</v>
      </c>
      <c r="Z46" s="5">
        <f t="shared" si="49"/>
        <v>0</v>
      </c>
    </row>
    <row r="47" spans="1:26" x14ac:dyDescent="0.3">
      <c r="A47" s="182"/>
      <c r="B47" s="68" t="s">
        <v>133</v>
      </c>
      <c r="C47" s="3">
        <v>0</v>
      </c>
      <c r="D47" s="4">
        <f t="shared" si="39"/>
        <v>0</v>
      </c>
      <c r="E47" s="3">
        <v>0</v>
      </c>
      <c r="F47" s="4">
        <f t="shared" si="39"/>
        <v>0</v>
      </c>
      <c r="G47" s="3">
        <v>0</v>
      </c>
      <c r="H47" s="4">
        <f t="shared" si="40"/>
        <v>0</v>
      </c>
      <c r="I47" s="3">
        <v>0</v>
      </c>
      <c r="J47" s="5">
        <f t="shared" si="41"/>
        <v>0</v>
      </c>
      <c r="K47" s="3">
        <v>0</v>
      </c>
      <c r="L47" s="4">
        <f t="shared" si="42"/>
        <v>0</v>
      </c>
      <c r="M47" s="3">
        <v>1</v>
      </c>
      <c r="N47" s="4">
        <f t="shared" si="43"/>
        <v>9.4304036212749905E-5</v>
      </c>
      <c r="O47" s="3">
        <v>31</v>
      </c>
      <c r="P47" s="4">
        <f t="shared" si="44"/>
        <v>6.1761600223138682E-4</v>
      </c>
      <c r="Q47" s="3">
        <v>0</v>
      </c>
      <c r="R47" s="5">
        <f t="shared" si="45"/>
        <v>0</v>
      </c>
      <c r="S47" s="3">
        <v>0</v>
      </c>
      <c r="T47" s="4">
        <f t="shared" si="46"/>
        <v>0</v>
      </c>
      <c r="U47" s="3">
        <v>1</v>
      </c>
      <c r="V47" s="4">
        <f t="shared" si="47"/>
        <v>9.0958704748044392E-5</v>
      </c>
      <c r="W47" s="3">
        <v>47</v>
      </c>
      <c r="X47" s="4">
        <f t="shared" si="48"/>
        <v>8.0328149034353106E-4</v>
      </c>
      <c r="Y47" s="3">
        <v>4</v>
      </c>
      <c r="Z47" s="5">
        <f t="shared" si="49"/>
        <v>1.6253555465258025E-3</v>
      </c>
    </row>
    <row r="48" spans="1:26" x14ac:dyDescent="0.3">
      <c r="A48" s="182"/>
      <c r="B48" s="68" t="s">
        <v>134</v>
      </c>
      <c r="C48" s="3">
        <v>0</v>
      </c>
      <c r="D48" s="4">
        <f t="shared" si="39"/>
        <v>0</v>
      </c>
      <c r="E48" s="3">
        <v>0</v>
      </c>
      <c r="F48" s="4">
        <f t="shared" si="39"/>
        <v>0</v>
      </c>
      <c r="G48" s="3">
        <v>0</v>
      </c>
      <c r="H48" s="4">
        <f t="shared" si="40"/>
        <v>0</v>
      </c>
      <c r="I48" s="3">
        <v>0</v>
      </c>
      <c r="J48" s="5">
        <f t="shared" si="41"/>
        <v>0</v>
      </c>
      <c r="K48" s="3">
        <v>0</v>
      </c>
      <c r="L48" s="4">
        <f t="shared" si="42"/>
        <v>0</v>
      </c>
      <c r="M48" s="3">
        <v>0</v>
      </c>
      <c r="N48" s="4">
        <f t="shared" si="43"/>
        <v>0</v>
      </c>
      <c r="O48" s="3">
        <v>13</v>
      </c>
      <c r="P48" s="4">
        <f t="shared" si="44"/>
        <v>2.5900025900025902E-4</v>
      </c>
      <c r="Q48" s="3">
        <v>0</v>
      </c>
      <c r="R48" s="5">
        <f t="shared" si="45"/>
        <v>0</v>
      </c>
      <c r="S48" s="3">
        <v>0</v>
      </c>
      <c r="T48" s="4">
        <f t="shared" si="46"/>
        <v>0</v>
      </c>
      <c r="U48" s="3">
        <v>0</v>
      </c>
      <c r="V48" s="4">
        <f t="shared" si="47"/>
        <v>0</v>
      </c>
      <c r="W48" s="3">
        <v>31</v>
      </c>
      <c r="X48" s="4">
        <f t="shared" si="48"/>
        <v>5.2982396171594604E-4</v>
      </c>
      <c r="Y48" s="3">
        <v>0</v>
      </c>
      <c r="Z48" s="5">
        <f t="shared" si="49"/>
        <v>0</v>
      </c>
    </row>
    <row r="49" spans="1:26" x14ac:dyDescent="0.3">
      <c r="A49" s="182"/>
      <c r="B49" s="68" t="s">
        <v>135</v>
      </c>
      <c r="C49" s="3">
        <v>0</v>
      </c>
      <c r="D49" s="4">
        <f t="shared" si="39"/>
        <v>0</v>
      </c>
      <c r="E49" s="3">
        <v>0</v>
      </c>
      <c r="F49" s="4">
        <f t="shared" si="39"/>
        <v>0</v>
      </c>
      <c r="G49" s="3">
        <v>0</v>
      </c>
      <c r="H49" s="4">
        <f t="shared" si="40"/>
        <v>0</v>
      </c>
      <c r="I49" s="3">
        <v>0</v>
      </c>
      <c r="J49" s="5">
        <f t="shared" si="41"/>
        <v>0</v>
      </c>
      <c r="K49" s="3">
        <v>0</v>
      </c>
      <c r="L49" s="4">
        <f t="shared" si="42"/>
        <v>0</v>
      </c>
      <c r="M49" s="3">
        <v>0</v>
      </c>
      <c r="N49" s="4">
        <f t="shared" si="43"/>
        <v>0</v>
      </c>
      <c r="O49" s="3">
        <v>9</v>
      </c>
      <c r="P49" s="4">
        <f t="shared" si="44"/>
        <v>1.7930787161556393E-4</v>
      </c>
      <c r="Q49" s="3">
        <v>1</v>
      </c>
      <c r="R49" s="5">
        <f t="shared" si="45"/>
        <v>4.9776007964161273E-4</v>
      </c>
      <c r="S49" s="3">
        <v>0</v>
      </c>
      <c r="T49" s="4">
        <f t="shared" si="46"/>
        <v>0</v>
      </c>
      <c r="U49" s="3">
        <v>0</v>
      </c>
      <c r="V49" s="4">
        <f t="shared" si="47"/>
        <v>0</v>
      </c>
      <c r="W49" s="3">
        <v>19</v>
      </c>
      <c r="X49" s="4">
        <f t="shared" si="48"/>
        <v>3.2473081524525722E-4</v>
      </c>
      <c r="Y49" s="3">
        <v>0</v>
      </c>
      <c r="Z49" s="5">
        <f t="shared" si="49"/>
        <v>0</v>
      </c>
    </row>
    <row r="50" spans="1:26" x14ac:dyDescent="0.3">
      <c r="A50" s="182"/>
      <c r="B50" s="68" t="s">
        <v>136</v>
      </c>
      <c r="C50" s="3">
        <v>0</v>
      </c>
      <c r="D50" s="4">
        <f t="shared" si="39"/>
        <v>0</v>
      </c>
      <c r="E50" s="3">
        <v>0</v>
      </c>
      <c r="F50" s="4">
        <f t="shared" si="39"/>
        <v>0</v>
      </c>
      <c r="G50" s="3">
        <v>0</v>
      </c>
      <c r="H50" s="4">
        <f t="shared" si="40"/>
        <v>0</v>
      </c>
      <c r="I50" s="3">
        <v>0</v>
      </c>
      <c r="J50" s="5">
        <f t="shared" si="41"/>
        <v>0</v>
      </c>
      <c r="K50" s="3">
        <v>0</v>
      </c>
      <c r="L50" s="4">
        <f t="shared" si="42"/>
        <v>0</v>
      </c>
      <c r="M50" s="3">
        <v>0</v>
      </c>
      <c r="N50" s="4">
        <f t="shared" si="43"/>
        <v>0</v>
      </c>
      <c r="O50" s="3">
        <v>7</v>
      </c>
      <c r="P50" s="4">
        <f t="shared" si="44"/>
        <v>1.3946167792321638E-4</v>
      </c>
      <c r="Q50" s="3">
        <v>0</v>
      </c>
      <c r="R50" s="5">
        <f t="shared" si="45"/>
        <v>0</v>
      </c>
      <c r="S50" s="3">
        <v>0</v>
      </c>
      <c r="T50" s="4">
        <f t="shared" si="46"/>
        <v>0</v>
      </c>
      <c r="U50" s="3">
        <v>0</v>
      </c>
      <c r="V50" s="4">
        <f t="shared" si="47"/>
        <v>0</v>
      </c>
      <c r="W50" s="3">
        <v>12</v>
      </c>
      <c r="X50" s="4">
        <f t="shared" si="48"/>
        <v>2.0509314647068876E-4</v>
      </c>
      <c r="Y50" s="3">
        <v>0</v>
      </c>
      <c r="Z50" s="5">
        <f t="shared" si="49"/>
        <v>0</v>
      </c>
    </row>
    <row r="51" spans="1:26" s="54" customFormat="1" ht="15" thickBot="1" x14ac:dyDescent="0.35">
      <c r="A51" s="183"/>
      <c r="B51" s="54" t="s">
        <v>137</v>
      </c>
      <c r="C51" s="57">
        <v>0</v>
      </c>
      <c r="D51" s="61">
        <f t="shared" si="39"/>
        <v>0</v>
      </c>
      <c r="E51" s="57">
        <v>0</v>
      </c>
      <c r="F51" s="61">
        <f t="shared" si="39"/>
        <v>0</v>
      </c>
      <c r="G51" s="57">
        <v>0</v>
      </c>
      <c r="H51" s="61">
        <f t="shared" si="40"/>
        <v>0</v>
      </c>
      <c r="I51" s="57">
        <v>0</v>
      </c>
      <c r="J51" s="62">
        <f t="shared" si="41"/>
        <v>0</v>
      </c>
      <c r="K51" s="57">
        <v>0</v>
      </c>
      <c r="L51" s="61">
        <f t="shared" si="42"/>
        <v>0</v>
      </c>
      <c r="M51" s="57">
        <v>0</v>
      </c>
      <c r="N51" s="61">
        <f t="shared" si="43"/>
        <v>0</v>
      </c>
      <c r="O51" s="57">
        <v>6</v>
      </c>
      <c r="P51" s="61">
        <f t="shared" si="44"/>
        <v>1.1953858107704261E-4</v>
      </c>
      <c r="Q51" s="57">
        <v>0</v>
      </c>
      <c r="R51" s="62">
        <f t="shared" si="45"/>
        <v>0</v>
      </c>
      <c r="S51" s="57">
        <v>0</v>
      </c>
      <c r="T51" s="61">
        <f t="shared" si="46"/>
        <v>0</v>
      </c>
      <c r="U51" s="57">
        <v>0</v>
      </c>
      <c r="V51" s="61">
        <f t="shared" si="47"/>
        <v>0</v>
      </c>
      <c r="W51" s="57">
        <v>12</v>
      </c>
      <c r="X51" s="61">
        <f t="shared" si="48"/>
        <v>2.0509314647068876E-4</v>
      </c>
      <c r="Y51" s="57">
        <v>0</v>
      </c>
      <c r="Z51" s="62">
        <f t="shared" si="49"/>
        <v>0</v>
      </c>
    </row>
    <row r="52" spans="1:26" x14ac:dyDescent="0.3">
      <c r="A52" s="181" t="s">
        <v>87</v>
      </c>
      <c r="B52" s="68" t="s">
        <v>126</v>
      </c>
      <c r="C52" s="3">
        <v>61005</v>
      </c>
      <c r="D52" s="4">
        <f>C52/SUM(C$52:C$63)</f>
        <v>0.75112659755226674</v>
      </c>
      <c r="E52" s="3">
        <v>49705</v>
      </c>
      <c r="F52" s="4">
        <f>E52/SUM(E$52:E$63)</f>
        <v>9.7338062012012311E-2</v>
      </c>
      <c r="G52" s="3">
        <v>24892</v>
      </c>
      <c r="H52" s="4">
        <f>G52/SUM(G$52:G$63)</f>
        <v>8.6132680037093942E-2</v>
      </c>
      <c r="I52" s="3">
        <v>2</v>
      </c>
      <c r="J52" s="5">
        <f>I52/SUM(I$52:I$63)</f>
        <v>4.5454545454545452E-3</v>
      </c>
      <c r="K52" s="3">
        <v>79073</v>
      </c>
      <c r="L52" s="4">
        <f>K52/SUM(K$52:K$63)</f>
        <v>0.8897503122503404</v>
      </c>
      <c r="M52" s="3">
        <v>54500</v>
      </c>
      <c r="N52" s="4">
        <f>M52/SUM(M$52:M$63)</f>
        <v>9.5661362288009158E-2</v>
      </c>
      <c r="O52" s="3">
        <v>27140</v>
      </c>
      <c r="P52" s="4">
        <f>O52/SUM(O$52:O$63)</f>
        <v>8.6691816024250704E-2</v>
      </c>
      <c r="Q52" s="3">
        <v>1</v>
      </c>
      <c r="R52" s="5">
        <f>Q52/SUM(Q$52:Q$63)</f>
        <v>5.4945054945054949E-3</v>
      </c>
      <c r="S52" s="3">
        <v>92221</v>
      </c>
      <c r="T52" s="4">
        <f>S52/SUM(S$52:S$63)</f>
        <v>0.91782280698262309</v>
      </c>
      <c r="U52" s="3">
        <v>68221</v>
      </c>
      <c r="V52" s="4">
        <f>U52/SUM(U$52:U$63)</f>
        <v>0.11501862997993695</v>
      </c>
      <c r="W52" s="3">
        <v>30935</v>
      </c>
      <c r="X52" s="4">
        <f>W52/SUM(W$52:W$63)</f>
        <v>0.10195069060181722</v>
      </c>
      <c r="Y52" s="3">
        <v>0</v>
      </c>
      <c r="Z52" s="5">
        <f>Y52/SUM(Y$52:Y$63)</f>
        <v>0</v>
      </c>
    </row>
    <row r="53" spans="1:26" x14ac:dyDescent="0.3">
      <c r="A53" s="182"/>
      <c r="B53" s="68" t="s">
        <v>127</v>
      </c>
      <c r="C53" s="3">
        <v>12744</v>
      </c>
      <c r="D53" s="4">
        <f t="shared" ref="D53:F63" si="50">C53/SUM(C$52:C$63)</f>
        <v>0.1569110295747248</v>
      </c>
      <c r="E53" s="3">
        <v>106303</v>
      </c>
      <c r="F53" s="4">
        <f t="shared" si="50"/>
        <v>0.2081747913904626</v>
      </c>
      <c r="G53" s="3">
        <v>69437</v>
      </c>
      <c r="H53" s="4">
        <f t="shared" ref="H53:H56" si="51">G53/SUM(G$52:G$63)</f>
        <v>0.24026976151919058</v>
      </c>
      <c r="I53" s="3">
        <v>2</v>
      </c>
      <c r="J53" s="5">
        <f t="shared" ref="J53:J63" si="52">I53/SUM(I$52:I$63)</f>
        <v>4.5454545454545452E-3</v>
      </c>
      <c r="K53" s="3">
        <v>7651</v>
      </c>
      <c r="L53" s="4">
        <f t="shared" ref="L53:Z63" si="53">K53/SUM(K$52:K$63)</f>
        <v>8.6091075829010585E-2</v>
      </c>
      <c r="M53" s="3">
        <v>115895</v>
      </c>
      <c r="N53" s="4">
        <f t="shared" si="53"/>
        <v>0.20342520334621689</v>
      </c>
      <c r="O53" s="3">
        <v>76757</v>
      </c>
      <c r="P53" s="4">
        <f t="shared" si="53"/>
        <v>0.24518068248243963</v>
      </c>
      <c r="Q53" s="3">
        <v>2</v>
      </c>
      <c r="R53" s="5">
        <f t="shared" si="53"/>
        <v>1.098901098901099E-2</v>
      </c>
      <c r="S53" s="3">
        <v>5582</v>
      </c>
      <c r="T53" s="4">
        <f t="shared" si="53"/>
        <v>5.5554449730289217E-2</v>
      </c>
      <c r="U53" s="3">
        <v>130538</v>
      </c>
      <c r="V53" s="4">
        <f t="shared" si="53"/>
        <v>0.22008328696912988</v>
      </c>
      <c r="W53" s="3">
        <v>80850</v>
      </c>
      <c r="X53" s="4">
        <f t="shared" si="53"/>
        <v>0.26645266963494174</v>
      </c>
      <c r="Y53" s="3">
        <v>0</v>
      </c>
      <c r="Z53" s="5">
        <f t="shared" si="53"/>
        <v>0</v>
      </c>
    </row>
    <row r="54" spans="1:26" x14ac:dyDescent="0.3">
      <c r="A54" s="182"/>
      <c r="B54" s="68" t="s">
        <v>128</v>
      </c>
      <c r="C54" s="3">
        <v>5172</v>
      </c>
      <c r="D54" s="4">
        <f t="shared" si="50"/>
        <v>6.3680464921569105E-2</v>
      </c>
      <c r="E54" s="3">
        <v>144476</v>
      </c>
      <c r="F54" s="4">
        <f t="shared" si="50"/>
        <v>0.28292956135695585</v>
      </c>
      <c r="G54" s="3">
        <v>81628</v>
      </c>
      <c r="H54" s="4">
        <f t="shared" si="51"/>
        <v>0.28245373638389459</v>
      </c>
      <c r="I54" s="3">
        <v>251</v>
      </c>
      <c r="J54" s="5">
        <f t="shared" si="52"/>
        <v>0.57045454545454544</v>
      </c>
      <c r="K54" s="3">
        <v>1041</v>
      </c>
      <c r="L54" s="4">
        <f t="shared" si="53"/>
        <v>1.17136073634819E-2</v>
      </c>
      <c r="M54" s="3">
        <v>176048</v>
      </c>
      <c r="N54" s="4">
        <f t="shared" si="53"/>
        <v>0.3090090184968704</v>
      </c>
      <c r="O54" s="3">
        <v>102344</v>
      </c>
      <c r="P54" s="4">
        <f t="shared" si="53"/>
        <v>0.3269118356369165</v>
      </c>
      <c r="Q54" s="3">
        <v>3</v>
      </c>
      <c r="R54" s="5">
        <f t="shared" si="53"/>
        <v>1.6483516483516484E-2</v>
      </c>
      <c r="S54" s="3">
        <v>1329</v>
      </c>
      <c r="T54" s="4">
        <f t="shared" si="53"/>
        <v>1.3226776010669003E-2</v>
      </c>
      <c r="U54" s="3">
        <v>175673</v>
      </c>
      <c r="V54" s="4">
        <f t="shared" si="53"/>
        <v>0.29617958963465008</v>
      </c>
      <c r="W54" s="3">
        <v>96120</v>
      </c>
      <c r="X54" s="4">
        <f t="shared" si="53"/>
        <v>0.31677712560681009</v>
      </c>
      <c r="Y54" s="3">
        <v>1</v>
      </c>
      <c r="Z54" s="5">
        <f t="shared" si="53"/>
        <v>0.33333333333333331</v>
      </c>
    </row>
    <row r="55" spans="1:26" x14ac:dyDescent="0.3">
      <c r="A55" s="182"/>
      <c r="B55" s="68" t="s">
        <v>129</v>
      </c>
      <c r="C55" s="3">
        <v>2079</v>
      </c>
      <c r="D55" s="4">
        <f t="shared" si="50"/>
        <v>2.5597773892486887E-2</v>
      </c>
      <c r="E55" s="3">
        <v>168850</v>
      </c>
      <c r="F55" s="4">
        <f t="shared" si="50"/>
        <v>0.33066153849166641</v>
      </c>
      <c r="G55" s="3">
        <v>89539</v>
      </c>
      <c r="H55" s="4">
        <f t="shared" si="51"/>
        <v>0.30982781768605794</v>
      </c>
      <c r="I55" s="3">
        <v>184</v>
      </c>
      <c r="J55" s="5">
        <f t="shared" si="52"/>
        <v>0.41818181818181815</v>
      </c>
      <c r="K55" s="3">
        <v>905</v>
      </c>
      <c r="L55" s="4">
        <f t="shared" si="53"/>
        <v>1.0183299389002037E-2</v>
      </c>
      <c r="M55" s="3">
        <v>189163</v>
      </c>
      <c r="N55" s="4">
        <f t="shared" si="53"/>
        <v>0.33202917934837939</v>
      </c>
      <c r="O55" s="3">
        <v>88068</v>
      </c>
      <c r="P55" s="4">
        <f t="shared" si="53"/>
        <v>0.28131079047987145</v>
      </c>
      <c r="Q55" s="3">
        <v>174</v>
      </c>
      <c r="R55" s="5">
        <f t="shared" si="53"/>
        <v>0.95604395604395609</v>
      </c>
      <c r="S55" s="3">
        <v>1144</v>
      </c>
      <c r="T55" s="4">
        <f t="shared" si="53"/>
        <v>1.1385576942216206E-2</v>
      </c>
      <c r="U55" s="3">
        <v>190913</v>
      </c>
      <c r="V55" s="4">
        <f t="shared" si="53"/>
        <v>0.32187378820831858</v>
      </c>
      <c r="W55" s="3">
        <v>81016</v>
      </c>
      <c r="X55" s="4">
        <f t="shared" si="53"/>
        <v>0.26699974623555273</v>
      </c>
      <c r="Y55" s="3">
        <v>1</v>
      </c>
      <c r="Z55" s="5">
        <f t="shared" si="53"/>
        <v>0.33333333333333331</v>
      </c>
    </row>
    <row r="56" spans="1:26" x14ac:dyDescent="0.3">
      <c r="A56" s="182"/>
      <c r="B56" s="68" t="s">
        <v>130</v>
      </c>
      <c r="C56" s="3">
        <v>218</v>
      </c>
      <c r="D56" s="4">
        <f t="shared" si="50"/>
        <v>2.6841340589524492E-3</v>
      </c>
      <c r="E56" s="3">
        <v>41306</v>
      </c>
      <c r="F56" s="4">
        <f t="shared" si="50"/>
        <v>8.0890171803001315E-2</v>
      </c>
      <c r="G56" s="3">
        <v>23498</v>
      </c>
      <c r="H56" s="4">
        <f t="shared" si="51"/>
        <v>8.1309083862752429E-2</v>
      </c>
      <c r="I56" s="3">
        <v>1</v>
      </c>
      <c r="J56" s="5">
        <f t="shared" si="52"/>
        <v>2.2727272727272726E-3</v>
      </c>
      <c r="K56" s="3">
        <v>192</v>
      </c>
      <c r="L56" s="4">
        <f t="shared" si="53"/>
        <v>2.1604347875009847E-3</v>
      </c>
      <c r="M56" s="3">
        <v>33560</v>
      </c>
      <c r="N56" s="4">
        <f t="shared" si="53"/>
        <v>5.8906336117166738E-2</v>
      </c>
      <c r="O56" s="3">
        <v>18421</v>
      </c>
      <c r="P56" s="4">
        <f t="shared" si="53"/>
        <v>5.8841191709017034E-2</v>
      </c>
      <c r="Q56" s="3">
        <v>1</v>
      </c>
      <c r="R56" s="5">
        <f t="shared" si="53"/>
        <v>5.4945054945054949E-3</v>
      </c>
      <c r="S56" s="3">
        <v>189</v>
      </c>
      <c r="T56" s="4">
        <f t="shared" si="53"/>
        <v>1.8810087780409641E-3</v>
      </c>
      <c r="U56" s="3">
        <v>27133</v>
      </c>
      <c r="V56" s="4">
        <f t="shared" si="53"/>
        <v>4.5745452093133042E-2</v>
      </c>
      <c r="W56" s="3">
        <v>14330</v>
      </c>
      <c r="X56" s="4">
        <f t="shared" si="53"/>
        <v>4.7226552329854232E-2</v>
      </c>
      <c r="Y56" s="3">
        <v>0</v>
      </c>
      <c r="Z56" s="5">
        <f t="shared" si="53"/>
        <v>0</v>
      </c>
    </row>
    <row r="57" spans="1:26" x14ac:dyDescent="0.3">
      <c r="A57" s="182"/>
      <c r="B57" s="68" t="s">
        <v>131</v>
      </c>
      <c r="C57" s="3">
        <v>0</v>
      </c>
      <c r="D57" s="4">
        <f t="shared" si="50"/>
        <v>0</v>
      </c>
      <c r="E57" s="3">
        <v>3</v>
      </c>
      <c r="F57" s="4">
        <f>E57/SUM(E$52:E$63)</f>
        <v>5.8749459015398232E-6</v>
      </c>
      <c r="G57" s="3">
        <v>2</v>
      </c>
      <c r="H57" s="4">
        <f>G57/SUM(G$52:G$63)</f>
        <v>6.9205110105330175E-6</v>
      </c>
      <c r="I57" s="3">
        <v>0</v>
      </c>
      <c r="J57" s="5">
        <f t="shared" si="52"/>
        <v>0</v>
      </c>
      <c r="K57" s="3">
        <v>7</v>
      </c>
      <c r="L57" s="4">
        <f t="shared" si="53"/>
        <v>7.8765851627640067E-5</v>
      </c>
      <c r="M57" s="3">
        <v>425</v>
      </c>
      <c r="N57" s="4">
        <f t="shared" si="53"/>
        <v>7.4598310041108058E-4</v>
      </c>
      <c r="O57" s="3">
        <v>222</v>
      </c>
      <c r="P57" s="4">
        <f t="shared" si="53"/>
        <v>7.0912244500308242E-4</v>
      </c>
      <c r="Q57" s="3">
        <v>1</v>
      </c>
      <c r="R57" s="5">
        <f t="shared" si="53"/>
        <v>5.4945054945054949E-3</v>
      </c>
      <c r="S57" s="3">
        <v>10</v>
      </c>
      <c r="T57" s="4">
        <f t="shared" si="53"/>
        <v>9.9524273970421387E-5</v>
      </c>
      <c r="U57" s="3">
        <v>465</v>
      </c>
      <c r="V57" s="4">
        <f t="shared" si="53"/>
        <v>7.839765312831926E-4</v>
      </c>
      <c r="W57" s="3">
        <v>117</v>
      </c>
      <c r="X57" s="4">
        <f t="shared" si="53"/>
        <v>3.8559013416559286E-4</v>
      </c>
      <c r="Y57" s="3">
        <v>0</v>
      </c>
      <c r="Z57" s="5">
        <f t="shared" si="53"/>
        <v>0</v>
      </c>
    </row>
    <row r="58" spans="1:26" x14ac:dyDescent="0.3">
      <c r="A58" s="182"/>
      <c r="B58" s="68" t="s">
        <v>132</v>
      </c>
      <c r="C58" s="3">
        <v>0</v>
      </c>
      <c r="D58" s="4">
        <f t="shared" si="50"/>
        <v>0</v>
      </c>
      <c r="E58" s="3">
        <v>0</v>
      </c>
      <c r="F58" s="4">
        <f t="shared" ref="F58:F63" si="54">E58/SUM(E$52:E$63)</f>
        <v>0</v>
      </c>
      <c r="G58" s="3">
        <v>0</v>
      </c>
      <c r="H58" s="4">
        <f t="shared" ref="H58:H63" si="55">G58/SUM(G$52:G$63)</f>
        <v>0</v>
      </c>
      <c r="I58" s="3">
        <v>0</v>
      </c>
      <c r="J58" s="5">
        <f t="shared" si="52"/>
        <v>0</v>
      </c>
      <c r="K58" s="3">
        <v>1</v>
      </c>
      <c r="L58" s="4">
        <f t="shared" si="53"/>
        <v>1.1252264518234295E-5</v>
      </c>
      <c r="M58" s="3">
        <v>112</v>
      </c>
      <c r="N58" s="4">
        <f t="shared" si="53"/>
        <v>1.9658848763774359E-4</v>
      </c>
      <c r="O58" s="3">
        <v>39</v>
      </c>
      <c r="P58" s="4">
        <f t="shared" si="53"/>
        <v>1.2457556466270367E-4</v>
      </c>
      <c r="Q58" s="3">
        <v>0</v>
      </c>
      <c r="R58" s="5">
        <f t="shared" si="53"/>
        <v>0</v>
      </c>
      <c r="S58" s="3">
        <v>3</v>
      </c>
      <c r="T58" s="4">
        <f t="shared" si="53"/>
        <v>2.9857282191126415E-5</v>
      </c>
      <c r="U58" s="3">
        <v>169</v>
      </c>
      <c r="V58" s="4">
        <f t="shared" si="53"/>
        <v>2.8492910491797753E-4</v>
      </c>
      <c r="W58" s="3">
        <v>23</v>
      </c>
      <c r="X58" s="4">
        <f t="shared" si="53"/>
        <v>7.5799769964176371E-5</v>
      </c>
      <c r="Y58" s="3">
        <v>0</v>
      </c>
      <c r="Z58" s="5">
        <f t="shared" si="53"/>
        <v>0</v>
      </c>
    </row>
    <row r="59" spans="1:26" x14ac:dyDescent="0.3">
      <c r="A59" s="182"/>
      <c r="B59" s="68" t="s">
        <v>133</v>
      </c>
      <c r="C59" s="3">
        <v>0</v>
      </c>
      <c r="D59" s="4">
        <f t="shared" si="50"/>
        <v>0</v>
      </c>
      <c r="E59" s="3">
        <v>0</v>
      </c>
      <c r="F59" s="4">
        <f t="shared" si="54"/>
        <v>0</v>
      </c>
      <c r="G59" s="3">
        <v>0</v>
      </c>
      <c r="H59" s="4">
        <f t="shared" si="55"/>
        <v>0</v>
      </c>
      <c r="I59" s="3">
        <v>0</v>
      </c>
      <c r="J59" s="5">
        <f t="shared" si="52"/>
        <v>0</v>
      </c>
      <c r="K59" s="3">
        <v>0</v>
      </c>
      <c r="L59" s="4">
        <f t="shared" si="53"/>
        <v>0</v>
      </c>
      <c r="M59" s="3">
        <v>7</v>
      </c>
      <c r="N59" s="4">
        <f t="shared" si="53"/>
        <v>1.2286780477358974E-5</v>
      </c>
      <c r="O59" s="3">
        <v>30</v>
      </c>
      <c r="P59" s="4">
        <f t="shared" si="53"/>
        <v>9.5827357432848973E-5</v>
      </c>
      <c r="Q59" s="3">
        <v>0</v>
      </c>
      <c r="R59" s="5">
        <f t="shared" si="53"/>
        <v>0</v>
      </c>
      <c r="S59" s="3">
        <v>0</v>
      </c>
      <c r="T59" s="4">
        <f t="shared" si="53"/>
        <v>0</v>
      </c>
      <c r="U59" s="3">
        <v>13</v>
      </c>
      <c r="V59" s="4">
        <f t="shared" si="53"/>
        <v>2.1917623455229039E-5</v>
      </c>
      <c r="W59" s="3">
        <v>10</v>
      </c>
      <c r="X59" s="4">
        <f t="shared" si="53"/>
        <v>3.2956421723554943E-5</v>
      </c>
      <c r="Y59" s="3">
        <v>0</v>
      </c>
      <c r="Z59" s="5">
        <f t="shared" si="53"/>
        <v>0</v>
      </c>
    </row>
    <row r="60" spans="1:26" x14ac:dyDescent="0.3">
      <c r="A60" s="182"/>
      <c r="B60" s="68" t="s">
        <v>134</v>
      </c>
      <c r="C60" s="3">
        <v>0</v>
      </c>
      <c r="D60" s="4">
        <f t="shared" si="50"/>
        <v>0</v>
      </c>
      <c r="E60" s="3">
        <v>0</v>
      </c>
      <c r="F60" s="4">
        <f t="shared" si="54"/>
        <v>0</v>
      </c>
      <c r="G60" s="3">
        <v>0</v>
      </c>
      <c r="H60" s="4">
        <f t="shared" si="55"/>
        <v>0</v>
      </c>
      <c r="I60" s="3">
        <v>0</v>
      </c>
      <c r="J60" s="5">
        <f t="shared" si="52"/>
        <v>0</v>
      </c>
      <c r="K60" s="3">
        <v>1</v>
      </c>
      <c r="L60" s="4">
        <f t="shared" si="53"/>
        <v>1.1252264518234295E-5</v>
      </c>
      <c r="M60" s="3">
        <v>3</v>
      </c>
      <c r="N60" s="4">
        <f t="shared" si="53"/>
        <v>5.2657630617252747E-6</v>
      </c>
      <c r="O60" s="3">
        <v>25</v>
      </c>
      <c r="P60" s="4">
        <f t="shared" si="53"/>
        <v>7.9856131194040822E-5</v>
      </c>
      <c r="Q60" s="3">
        <v>0</v>
      </c>
      <c r="R60" s="5">
        <f t="shared" si="53"/>
        <v>0</v>
      </c>
      <c r="S60" s="3">
        <v>0</v>
      </c>
      <c r="T60" s="4">
        <f t="shared" si="53"/>
        <v>0</v>
      </c>
      <c r="U60" s="3">
        <v>3</v>
      </c>
      <c r="V60" s="4">
        <f t="shared" si="53"/>
        <v>5.0579131050528556E-6</v>
      </c>
      <c r="W60" s="3">
        <v>17</v>
      </c>
      <c r="X60" s="4">
        <f t="shared" si="53"/>
        <v>5.6025916930043401E-5</v>
      </c>
      <c r="Y60" s="3">
        <v>0</v>
      </c>
      <c r="Z60" s="5">
        <f t="shared" si="53"/>
        <v>0</v>
      </c>
    </row>
    <row r="61" spans="1:26" x14ac:dyDescent="0.3">
      <c r="A61" s="182"/>
      <c r="B61" s="68" t="s">
        <v>135</v>
      </c>
      <c r="C61" s="3">
        <v>0</v>
      </c>
      <c r="D61" s="4">
        <f t="shared" si="50"/>
        <v>0</v>
      </c>
      <c r="E61" s="3">
        <v>0</v>
      </c>
      <c r="F61" s="4">
        <f t="shared" si="54"/>
        <v>0</v>
      </c>
      <c r="G61" s="3">
        <v>0</v>
      </c>
      <c r="H61" s="4">
        <f t="shared" si="55"/>
        <v>0</v>
      </c>
      <c r="I61" s="3">
        <v>0</v>
      </c>
      <c r="J61" s="5">
        <f t="shared" si="52"/>
        <v>0</v>
      </c>
      <c r="K61" s="3">
        <v>0</v>
      </c>
      <c r="L61" s="4">
        <f t="shared" si="53"/>
        <v>0</v>
      </c>
      <c r="M61" s="3">
        <v>4</v>
      </c>
      <c r="N61" s="4">
        <f t="shared" si="53"/>
        <v>7.0210174156336996E-6</v>
      </c>
      <c r="O61" s="3">
        <v>8</v>
      </c>
      <c r="P61" s="4">
        <f t="shared" si="53"/>
        <v>2.5553961982093062E-5</v>
      </c>
      <c r="Q61" s="3">
        <v>0</v>
      </c>
      <c r="R61" s="5">
        <f t="shared" si="53"/>
        <v>0</v>
      </c>
      <c r="S61" s="3">
        <v>0</v>
      </c>
      <c r="T61" s="4">
        <f t="shared" si="53"/>
        <v>0</v>
      </c>
      <c r="U61" s="3">
        <v>2</v>
      </c>
      <c r="V61" s="4">
        <f t="shared" si="53"/>
        <v>3.3719420700352368E-6</v>
      </c>
      <c r="W61" s="3">
        <v>4</v>
      </c>
      <c r="X61" s="4">
        <f t="shared" si="53"/>
        <v>1.3182568689421977E-5</v>
      </c>
      <c r="Y61" s="3">
        <v>0</v>
      </c>
      <c r="Z61" s="5">
        <f t="shared" si="53"/>
        <v>0</v>
      </c>
    </row>
    <row r="62" spans="1:26" x14ac:dyDescent="0.3">
      <c r="A62" s="182"/>
      <c r="B62" s="68" t="s">
        <v>136</v>
      </c>
      <c r="C62" s="3">
        <v>0</v>
      </c>
      <c r="D62" s="4">
        <f t="shared" si="50"/>
        <v>0</v>
      </c>
      <c r="E62" s="3">
        <v>0</v>
      </c>
      <c r="F62" s="4">
        <f t="shared" si="54"/>
        <v>0</v>
      </c>
      <c r="G62" s="3">
        <v>0</v>
      </c>
      <c r="H62" s="4">
        <f t="shared" si="55"/>
        <v>0</v>
      </c>
      <c r="I62" s="3">
        <v>0</v>
      </c>
      <c r="J62" s="5">
        <f t="shared" si="52"/>
        <v>0</v>
      </c>
      <c r="K62" s="3">
        <v>0</v>
      </c>
      <c r="L62" s="4">
        <f t="shared" si="53"/>
        <v>0</v>
      </c>
      <c r="M62" s="3">
        <v>1</v>
      </c>
      <c r="N62" s="4">
        <f t="shared" si="53"/>
        <v>1.7552543539084249E-6</v>
      </c>
      <c r="O62" s="3">
        <v>5</v>
      </c>
      <c r="P62" s="4">
        <f t="shared" si="53"/>
        <v>1.5971226238808164E-5</v>
      </c>
      <c r="Q62" s="3">
        <v>0</v>
      </c>
      <c r="R62" s="5">
        <f t="shared" si="53"/>
        <v>0</v>
      </c>
      <c r="S62" s="3">
        <v>0</v>
      </c>
      <c r="T62" s="4">
        <f t="shared" si="53"/>
        <v>0</v>
      </c>
      <c r="U62" s="3">
        <v>0</v>
      </c>
      <c r="V62" s="4">
        <f t="shared" si="53"/>
        <v>0</v>
      </c>
      <c r="W62" s="3">
        <v>6</v>
      </c>
      <c r="X62" s="4">
        <f t="shared" si="53"/>
        <v>1.9773853034132967E-5</v>
      </c>
      <c r="Y62" s="3">
        <v>0</v>
      </c>
      <c r="Z62" s="5">
        <f t="shared" si="53"/>
        <v>0</v>
      </c>
    </row>
    <row r="63" spans="1:26" s="54" customFormat="1" ht="15" thickBot="1" x14ac:dyDescent="0.35">
      <c r="A63" s="183"/>
      <c r="B63" s="54" t="s">
        <v>137</v>
      </c>
      <c r="C63" s="57">
        <v>0</v>
      </c>
      <c r="D63" s="61">
        <f t="shared" si="50"/>
        <v>0</v>
      </c>
      <c r="E63" s="57">
        <v>0</v>
      </c>
      <c r="F63" s="61">
        <f t="shared" si="54"/>
        <v>0</v>
      </c>
      <c r="G63" s="57">
        <v>0</v>
      </c>
      <c r="H63" s="61">
        <f t="shared" si="55"/>
        <v>0</v>
      </c>
      <c r="I63" s="57">
        <v>0</v>
      </c>
      <c r="J63" s="62">
        <f t="shared" si="52"/>
        <v>0</v>
      </c>
      <c r="K63" s="57">
        <v>0</v>
      </c>
      <c r="L63" s="61">
        <f t="shared" si="53"/>
        <v>0</v>
      </c>
      <c r="M63" s="57">
        <v>0</v>
      </c>
      <c r="N63" s="61">
        <f t="shared" si="53"/>
        <v>0</v>
      </c>
      <c r="O63" s="57">
        <v>4</v>
      </c>
      <c r="P63" s="61">
        <f t="shared" si="53"/>
        <v>1.2776980991046531E-5</v>
      </c>
      <c r="Q63" s="57">
        <v>0</v>
      </c>
      <c r="R63" s="62">
        <f t="shared" si="53"/>
        <v>0</v>
      </c>
      <c r="S63" s="57">
        <v>0</v>
      </c>
      <c r="T63" s="61">
        <f t="shared" si="53"/>
        <v>0</v>
      </c>
      <c r="U63" s="57">
        <v>0</v>
      </c>
      <c r="V63" s="61">
        <f t="shared" si="53"/>
        <v>0</v>
      </c>
      <c r="W63" s="57">
        <v>3</v>
      </c>
      <c r="X63" s="61">
        <f t="shared" si="53"/>
        <v>9.8869265170664833E-6</v>
      </c>
      <c r="Y63" s="57">
        <v>1</v>
      </c>
      <c r="Z63" s="62">
        <f t="shared" si="53"/>
        <v>0.33333333333333331</v>
      </c>
    </row>
    <row r="64" spans="1:26" x14ac:dyDescent="0.3">
      <c r="A64" s="181" t="s">
        <v>88</v>
      </c>
      <c r="B64" s="68" t="s">
        <v>126</v>
      </c>
      <c r="C64" s="3">
        <v>348</v>
      </c>
      <c r="D64" s="4">
        <f>C64/SUM(C$64:C$75)</f>
        <v>0.52409638554216864</v>
      </c>
      <c r="E64" s="3">
        <v>96</v>
      </c>
      <c r="F64" s="4">
        <f>E64/SUM(E$64:E$75)</f>
        <v>0.19433198380566802</v>
      </c>
      <c r="G64" s="3">
        <v>86</v>
      </c>
      <c r="H64" s="4">
        <f>G64/SUM(G$64:G$75)</f>
        <v>0.1552346570397112</v>
      </c>
      <c r="I64" s="3">
        <v>1</v>
      </c>
      <c r="J64" s="5">
        <f>I64/SUM(I$64:I$75)</f>
        <v>8.3333333333333329E-2</v>
      </c>
      <c r="K64" s="3">
        <v>555</v>
      </c>
      <c r="L64" s="4">
        <f>K64/SUM(K$64:K$75)</f>
        <v>0.95360824742268047</v>
      </c>
      <c r="M64" s="3">
        <v>86</v>
      </c>
      <c r="N64" s="4">
        <f>M64/SUM(M$64:M$75)</f>
        <v>0.16135084427767354</v>
      </c>
      <c r="O64" s="3">
        <v>59</v>
      </c>
      <c r="P64" s="4">
        <f>O64/SUM(O$64:O$75)</f>
        <v>8.1830790568654652E-2</v>
      </c>
      <c r="Q64" s="3">
        <v>0</v>
      </c>
      <c r="R64" s="5">
        <f>Q64/SUM(Q$64:Q$75)</f>
        <v>0</v>
      </c>
      <c r="S64" s="3">
        <v>239</v>
      </c>
      <c r="T64" s="4">
        <f>S64/SUM(S$64:S$75)</f>
        <v>0.33194444444444443</v>
      </c>
      <c r="U64" s="3">
        <v>89</v>
      </c>
      <c r="V64" s="4">
        <f>U64/SUM(U$64:U$75)</f>
        <v>0.15110356536502548</v>
      </c>
      <c r="W64" s="3">
        <v>61</v>
      </c>
      <c r="X64" s="4">
        <f>W64/SUM(W$64:W$75)</f>
        <v>7.8305519897304235E-2</v>
      </c>
      <c r="Y64" s="3">
        <v>0</v>
      </c>
      <c r="Z64" s="5">
        <f>Y64/SUM(Y$64:Y$75)</f>
        <v>0</v>
      </c>
    </row>
    <row r="65" spans="1:26" x14ac:dyDescent="0.3">
      <c r="A65" s="182"/>
      <c r="B65" s="68" t="s">
        <v>127</v>
      </c>
      <c r="C65" s="3">
        <v>10</v>
      </c>
      <c r="D65" s="4">
        <f t="shared" ref="D65:D75" si="56">C65/SUM(C$64:C$75)</f>
        <v>1.5060240963855422E-2</v>
      </c>
      <c r="E65" s="3">
        <v>81</v>
      </c>
      <c r="F65" s="4">
        <f t="shared" ref="F65:H75" si="57">E65/SUM(E$64:E$75)</f>
        <v>0.16396761133603238</v>
      </c>
      <c r="G65" s="3">
        <v>165</v>
      </c>
      <c r="H65" s="4">
        <f t="shared" si="57"/>
        <v>0.29783393501805056</v>
      </c>
      <c r="I65" s="3">
        <v>2</v>
      </c>
      <c r="J65" s="5">
        <f t="shared" ref="J65:J75" si="58">I65/SUM(I$64:I$75)</f>
        <v>0.16666666666666666</v>
      </c>
      <c r="K65" s="3">
        <v>15</v>
      </c>
      <c r="L65" s="4">
        <f t="shared" ref="L65:L75" si="59">K65/SUM(K$64:K$75)</f>
        <v>2.5773195876288658E-2</v>
      </c>
      <c r="M65" s="3">
        <v>90</v>
      </c>
      <c r="N65" s="4">
        <f t="shared" ref="N65:N75" si="60">M65/SUM(M$64:M$75)</f>
        <v>0.16885553470919323</v>
      </c>
      <c r="O65" s="3">
        <v>165</v>
      </c>
      <c r="P65" s="4">
        <f t="shared" ref="P65:P75" si="61">O65/SUM(O$64:O$75)</f>
        <v>0.2288488210818308</v>
      </c>
      <c r="Q65" s="3">
        <v>1</v>
      </c>
      <c r="R65" s="5">
        <f t="shared" ref="R65:R75" si="62">Q65/SUM(Q$64:Q$75)</f>
        <v>1</v>
      </c>
      <c r="S65" s="3">
        <v>47</v>
      </c>
      <c r="T65" s="4">
        <f t="shared" ref="T65:T75" si="63">S65/SUM(S$64:S$75)</f>
        <v>6.5277777777777782E-2</v>
      </c>
      <c r="U65" s="3">
        <v>114</v>
      </c>
      <c r="V65" s="4">
        <f t="shared" ref="V65:V75" si="64">U65/SUM(U$64:U$75)</f>
        <v>0.19354838709677419</v>
      </c>
      <c r="W65" s="3">
        <v>205</v>
      </c>
      <c r="X65" s="4">
        <f t="shared" ref="X65:X75" si="65">W65/SUM(W$64:W$75)</f>
        <v>0.26315789473684209</v>
      </c>
      <c r="Y65" s="3">
        <v>0</v>
      </c>
      <c r="Z65" s="5">
        <f t="shared" ref="Z65:Z75" si="66">Y65/SUM(Y$64:Y$75)</f>
        <v>0</v>
      </c>
    </row>
    <row r="66" spans="1:26" x14ac:dyDescent="0.3">
      <c r="A66" s="182"/>
      <c r="B66" s="68" t="s">
        <v>128</v>
      </c>
      <c r="C66" s="3">
        <v>298</v>
      </c>
      <c r="D66" s="4">
        <f t="shared" si="56"/>
        <v>0.44879518072289154</v>
      </c>
      <c r="E66" s="3">
        <v>198</v>
      </c>
      <c r="F66" s="4">
        <f t="shared" si="57"/>
        <v>0.40080971659919029</v>
      </c>
      <c r="G66" s="3">
        <v>148</v>
      </c>
      <c r="H66" s="4">
        <f t="shared" si="57"/>
        <v>0.26714801444043323</v>
      </c>
      <c r="I66" s="3">
        <v>1</v>
      </c>
      <c r="J66" s="5">
        <f t="shared" si="58"/>
        <v>8.3333333333333329E-2</v>
      </c>
      <c r="K66" s="3">
        <v>1</v>
      </c>
      <c r="L66" s="4">
        <f t="shared" si="59"/>
        <v>1.718213058419244E-3</v>
      </c>
      <c r="M66" s="3">
        <v>240</v>
      </c>
      <c r="N66" s="4">
        <f t="shared" si="60"/>
        <v>0.45028142589118197</v>
      </c>
      <c r="O66" s="3">
        <v>221</v>
      </c>
      <c r="P66" s="4">
        <f t="shared" si="61"/>
        <v>0.30651872399445212</v>
      </c>
      <c r="Q66" s="3">
        <v>0</v>
      </c>
      <c r="R66" s="5">
        <f t="shared" si="62"/>
        <v>0</v>
      </c>
      <c r="S66" s="3">
        <v>416</v>
      </c>
      <c r="T66" s="4">
        <f t="shared" si="63"/>
        <v>0.57777777777777772</v>
      </c>
      <c r="U66" s="3">
        <v>224</v>
      </c>
      <c r="V66" s="4">
        <f t="shared" si="64"/>
        <v>0.38030560271646857</v>
      </c>
      <c r="W66" s="3">
        <v>204</v>
      </c>
      <c r="X66" s="4">
        <f t="shared" si="65"/>
        <v>0.26187419768934533</v>
      </c>
      <c r="Y66" s="3">
        <v>0</v>
      </c>
      <c r="Z66" s="5">
        <f t="shared" si="66"/>
        <v>0</v>
      </c>
    </row>
    <row r="67" spans="1:26" x14ac:dyDescent="0.3">
      <c r="A67" s="182"/>
      <c r="B67" s="68" t="s">
        <v>129</v>
      </c>
      <c r="C67" s="3">
        <v>8</v>
      </c>
      <c r="D67" s="4">
        <f t="shared" si="56"/>
        <v>1.2048192771084338E-2</v>
      </c>
      <c r="E67" s="3">
        <v>101</v>
      </c>
      <c r="F67" s="4">
        <f t="shared" si="57"/>
        <v>0.20445344129554655</v>
      </c>
      <c r="G67" s="3">
        <v>142</v>
      </c>
      <c r="H67" s="4">
        <f t="shared" si="57"/>
        <v>0.2563176895306859</v>
      </c>
      <c r="I67" s="3">
        <v>5</v>
      </c>
      <c r="J67" s="5">
        <f t="shared" si="58"/>
        <v>0.41666666666666669</v>
      </c>
      <c r="K67" s="3">
        <v>7</v>
      </c>
      <c r="L67" s="4">
        <f t="shared" si="59"/>
        <v>1.2027491408934709E-2</v>
      </c>
      <c r="M67" s="3">
        <v>83</v>
      </c>
      <c r="N67" s="4">
        <f t="shared" si="60"/>
        <v>0.15572232645403378</v>
      </c>
      <c r="O67" s="3">
        <v>159</v>
      </c>
      <c r="P67" s="4">
        <f t="shared" si="61"/>
        <v>0.22052704576976423</v>
      </c>
      <c r="Q67" s="3">
        <v>0</v>
      </c>
      <c r="R67" s="5">
        <f t="shared" si="62"/>
        <v>0</v>
      </c>
      <c r="S67" s="3">
        <v>17</v>
      </c>
      <c r="T67" s="4">
        <f t="shared" si="63"/>
        <v>2.361111111111111E-2</v>
      </c>
      <c r="U67" s="3">
        <v>119</v>
      </c>
      <c r="V67" s="4">
        <f t="shared" si="64"/>
        <v>0.20203735144312393</v>
      </c>
      <c r="W67" s="3">
        <v>193</v>
      </c>
      <c r="X67" s="4">
        <f t="shared" si="65"/>
        <v>0.24775353016688062</v>
      </c>
      <c r="Y67" s="3">
        <v>3</v>
      </c>
      <c r="Z67" s="5">
        <f t="shared" si="66"/>
        <v>1</v>
      </c>
    </row>
    <row r="68" spans="1:26" x14ac:dyDescent="0.3">
      <c r="A68" s="182"/>
      <c r="B68" s="68" t="s">
        <v>130</v>
      </c>
      <c r="C68" s="3">
        <v>0</v>
      </c>
      <c r="D68" s="4">
        <f t="shared" si="56"/>
        <v>0</v>
      </c>
      <c r="E68" s="3">
        <v>18</v>
      </c>
      <c r="F68" s="4">
        <f t="shared" si="57"/>
        <v>3.643724696356275E-2</v>
      </c>
      <c r="G68" s="3">
        <v>13</v>
      </c>
      <c r="H68" s="4">
        <f t="shared" si="57"/>
        <v>2.3465703971119134E-2</v>
      </c>
      <c r="I68" s="3">
        <v>3</v>
      </c>
      <c r="J68" s="5">
        <f t="shared" si="58"/>
        <v>0.25</v>
      </c>
      <c r="K68" s="3">
        <v>4</v>
      </c>
      <c r="L68" s="4">
        <f t="shared" si="59"/>
        <v>6.8728522336769758E-3</v>
      </c>
      <c r="M68" s="3">
        <v>24</v>
      </c>
      <c r="N68" s="4">
        <f t="shared" si="60"/>
        <v>4.5028142589118199E-2</v>
      </c>
      <c r="O68" s="3">
        <v>100</v>
      </c>
      <c r="P68" s="4">
        <f t="shared" si="61"/>
        <v>0.13869625520110956</v>
      </c>
      <c r="Q68" s="3">
        <v>0</v>
      </c>
      <c r="R68" s="5">
        <f t="shared" si="62"/>
        <v>0</v>
      </c>
      <c r="S68" s="3">
        <v>0</v>
      </c>
      <c r="T68" s="4">
        <f t="shared" si="63"/>
        <v>0</v>
      </c>
      <c r="U68" s="3">
        <v>24</v>
      </c>
      <c r="V68" s="4">
        <f t="shared" si="64"/>
        <v>4.074702886247878E-2</v>
      </c>
      <c r="W68" s="3">
        <v>104</v>
      </c>
      <c r="X68" s="4">
        <f t="shared" si="65"/>
        <v>0.13350449293966624</v>
      </c>
      <c r="Y68" s="3">
        <v>0</v>
      </c>
      <c r="Z68" s="5">
        <f t="shared" si="66"/>
        <v>0</v>
      </c>
    </row>
    <row r="69" spans="1:26" x14ac:dyDescent="0.3">
      <c r="A69" s="182"/>
      <c r="B69" s="68" t="s">
        <v>131</v>
      </c>
      <c r="C69" s="3">
        <v>0</v>
      </c>
      <c r="D69" s="4">
        <f t="shared" si="56"/>
        <v>0</v>
      </c>
      <c r="E69" s="3">
        <v>0</v>
      </c>
      <c r="F69" s="4">
        <f t="shared" si="57"/>
        <v>0</v>
      </c>
      <c r="G69" s="3">
        <v>0</v>
      </c>
      <c r="H69" s="4">
        <f t="shared" si="57"/>
        <v>0</v>
      </c>
      <c r="I69" s="3">
        <v>0</v>
      </c>
      <c r="J69" s="5">
        <f t="shared" si="58"/>
        <v>0</v>
      </c>
      <c r="K69" s="3">
        <v>0</v>
      </c>
      <c r="L69" s="4">
        <f t="shared" si="59"/>
        <v>0</v>
      </c>
      <c r="M69" s="3">
        <v>9</v>
      </c>
      <c r="N69" s="4">
        <f t="shared" si="60"/>
        <v>1.6885553470919325E-2</v>
      </c>
      <c r="O69" s="3">
        <v>11</v>
      </c>
      <c r="P69" s="4">
        <f t="shared" si="61"/>
        <v>1.5256588072122053E-2</v>
      </c>
      <c r="Q69" s="3">
        <v>0</v>
      </c>
      <c r="R69" s="5">
        <f t="shared" si="62"/>
        <v>0</v>
      </c>
      <c r="S69" s="3">
        <v>1</v>
      </c>
      <c r="T69" s="4">
        <f t="shared" si="63"/>
        <v>1.3888888888888889E-3</v>
      </c>
      <c r="U69" s="3">
        <v>17</v>
      </c>
      <c r="V69" s="4">
        <f t="shared" si="64"/>
        <v>2.8862478777589132E-2</v>
      </c>
      <c r="W69" s="3">
        <v>10</v>
      </c>
      <c r="X69" s="4">
        <f t="shared" si="65"/>
        <v>1.2836970474967908E-2</v>
      </c>
      <c r="Y69" s="3">
        <v>0</v>
      </c>
      <c r="Z69" s="5">
        <f t="shared" si="66"/>
        <v>0</v>
      </c>
    </row>
    <row r="70" spans="1:26" x14ac:dyDescent="0.3">
      <c r="A70" s="182"/>
      <c r="B70" s="68" t="s">
        <v>132</v>
      </c>
      <c r="C70" s="3">
        <v>0</v>
      </c>
      <c r="D70" s="4">
        <f t="shared" si="56"/>
        <v>0</v>
      </c>
      <c r="E70" s="3">
        <v>0</v>
      </c>
      <c r="F70" s="4">
        <f t="shared" si="57"/>
        <v>0</v>
      </c>
      <c r="G70" s="3">
        <v>0</v>
      </c>
      <c r="H70" s="4">
        <f t="shared" si="57"/>
        <v>0</v>
      </c>
      <c r="I70" s="3">
        <v>0</v>
      </c>
      <c r="J70" s="5">
        <f t="shared" si="58"/>
        <v>0</v>
      </c>
      <c r="K70" s="3">
        <v>0</v>
      </c>
      <c r="L70" s="4">
        <f t="shared" si="59"/>
        <v>0</v>
      </c>
      <c r="M70" s="3">
        <v>1</v>
      </c>
      <c r="N70" s="4">
        <f t="shared" si="60"/>
        <v>1.876172607879925E-3</v>
      </c>
      <c r="O70" s="3">
        <v>4</v>
      </c>
      <c r="P70" s="4">
        <f t="shared" si="61"/>
        <v>5.5478502080443829E-3</v>
      </c>
      <c r="Q70" s="3">
        <v>0</v>
      </c>
      <c r="R70" s="5">
        <f t="shared" si="62"/>
        <v>0</v>
      </c>
      <c r="S70" s="3">
        <v>0</v>
      </c>
      <c r="T70" s="4">
        <f t="shared" si="63"/>
        <v>0</v>
      </c>
      <c r="U70" s="3">
        <v>2</v>
      </c>
      <c r="V70" s="4">
        <f t="shared" si="64"/>
        <v>3.3955857385398981E-3</v>
      </c>
      <c r="W70" s="3">
        <v>1</v>
      </c>
      <c r="X70" s="4">
        <f t="shared" si="65"/>
        <v>1.2836970474967907E-3</v>
      </c>
      <c r="Y70" s="3">
        <v>0</v>
      </c>
      <c r="Z70" s="5">
        <f t="shared" si="66"/>
        <v>0</v>
      </c>
    </row>
    <row r="71" spans="1:26" x14ac:dyDescent="0.3">
      <c r="A71" s="182"/>
      <c r="B71" s="68" t="s">
        <v>133</v>
      </c>
      <c r="C71" s="3">
        <v>0</v>
      </c>
      <c r="D71" s="4">
        <f t="shared" si="56"/>
        <v>0</v>
      </c>
      <c r="E71" s="3">
        <v>0</v>
      </c>
      <c r="F71" s="4">
        <f t="shared" si="57"/>
        <v>0</v>
      </c>
      <c r="G71" s="3">
        <v>0</v>
      </c>
      <c r="H71" s="4">
        <f t="shared" si="57"/>
        <v>0</v>
      </c>
      <c r="I71" s="3">
        <v>0</v>
      </c>
      <c r="J71" s="5">
        <f t="shared" si="58"/>
        <v>0</v>
      </c>
      <c r="K71" s="3">
        <v>0</v>
      </c>
      <c r="L71" s="4">
        <f t="shared" si="59"/>
        <v>0</v>
      </c>
      <c r="M71" s="3">
        <v>0</v>
      </c>
      <c r="N71" s="4">
        <f t="shared" si="60"/>
        <v>0</v>
      </c>
      <c r="O71" s="3">
        <v>1</v>
      </c>
      <c r="P71" s="4">
        <f t="shared" si="61"/>
        <v>1.3869625520110957E-3</v>
      </c>
      <c r="Q71" s="3">
        <v>0</v>
      </c>
      <c r="R71" s="5">
        <f t="shared" si="62"/>
        <v>0</v>
      </c>
      <c r="S71" s="3">
        <v>0</v>
      </c>
      <c r="T71" s="4">
        <f t="shared" si="63"/>
        <v>0</v>
      </c>
      <c r="U71" s="3">
        <v>0</v>
      </c>
      <c r="V71" s="4">
        <f t="shared" si="64"/>
        <v>0</v>
      </c>
      <c r="W71" s="3">
        <v>0</v>
      </c>
      <c r="X71" s="4">
        <f t="shared" si="65"/>
        <v>0</v>
      </c>
      <c r="Y71" s="3">
        <v>0</v>
      </c>
      <c r="Z71" s="5">
        <f t="shared" si="66"/>
        <v>0</v>
      </c>
    </row>
    <row r="72" spans="1:26" x14ac:dyDescent="0.3">
      <c r="A72" s="182"/>
      <c r="B72" s="68" t="s">
        <v>134</v>
      </c>
      <c r="C72" s="3">
        <v>0</v>
      </c>
      <c r="D72" s="4">
        <f t="shared" si="56"/>
        <v>0</v>
      </c>
      <c r="E72" s="3">
        <v>0</v>
      </c>
      <c r="F72" s="4">
        <f t="shared" si="57"/>
        <v>0</v>
      </c>
      <c r="G72" s="3">
        <v>0</v>
      </c>
      <c r="H72" s="4">
        <f t="shared" si="57"/>
        <v>0</v>
      </c>
      <c r="I72" s="3">
        <v>0</v>
      </c>
      <c r="J72" s="5">
        <f t="shared" si="58"/>
        <v>0</v>
      </c>
      <c r="K72" s="3">
        <v>0</v>
      </c>
      <c r="L72" s="4">
        <f t="shared" si="59"/>
        <v>0</v>
      </c>
      <c r="M72" s="3">
        <v>0</v>
      </c>
      <c r="N72" s="4">
        <f t="shared" si="60"/>
        <v>0</v>
      </c>
      <c r="O72" s="3">
        <v>0</v>
      </c>
      <c r="P72" s="4">
        <f t="shared" si="61"/>
        <v>0</v>
      </c>
      <c r="Q72" s="3">
        <v>0</v>
      </c>
      <c r="R72" s="5">
        <f t="shared" si="62"/>
        <v>0</v>
      </c>
      <c r="S72" s="3">
        <v>0</v>
      </c>
      <c r="T72" s="4">
        <f t="shared" si="63"/>
        <v>0</v>
      </c>
      <c r="U72" s="3">
        <v>0</v>
      </c>
      <c r="V72" s="4">
        <f t="shared" si="64"/>
        <v>0</v>
      </c>
      <c r="W72" s="3">
        <v>0</v>
      </c>
      <c r="X72" s="4">
        <f t="shared" si="65"/>
        <v>0</v>
      </c>
      <c r="Y72" s="3">
        <v>0</v>
      </c>
      <c r="Z72" s="5">
        <f t="shared" si="66"/>
        <v>0</v>
      </c>
    </row>
    <row r="73" spans="1:26" x14ac:dyDescent="0.3">
      <c r="A73" s="182"/>
      <c r="B73" s="68" t="s">
        <v>135</v>
      </c>
      <c r="C73" s="3">
        <v>0</v>
      </c>
      <c r="D73" s="4">
        <f t="shared" si="56"/>
        <v>0</v>
      </c>
      <c r="E73" s="3">
        <v>0</v>
      </c>
      <c r="F73" s="4">
        <f t="shared" si="57"/>
        <v>0</v>
      </c>
      <c r="G73" s="3">
        <v>0</v>
      </c>
      <c r="H73" s="4">
        <f t="shared" si="57"/>
        <v>0</v>
      </c>
      <c r="I73" s="3">
        <v>0</v>
      </c>
      <c r="J73" s="5">
        <f t="shared" si="58"/>
        <v>0</v>
      </c>
      <c r="K73" s="3">
        <v>0</v>
      </c>
      <c r="L73" s="4">
        <f t="shared" si="59"/>
        <v>0</v>
      </c>
      <c r="M73" s="3">
        <v>0</v>
      </c>
      <c r="N73" s="4">
        <f t="shared" si="60"/>
        <v>0</v>
      </c>
      <c r="O73" s="3">
        <v>0</v>
      </c>
      <c r="P73" s="4">
        <f t="shared" si="61"/>
        <v>0</v>
      </c>
      <c r="Q73" s="3">
        <v>0</v>
      </c>
      <c r="R73" s="5">
        <f t="shared" si="62"/>
        <v>0</v>
      </c>
      <c r="S73" s="3">
        <v>0</v>
      </c>
      <c r="T73" s="4">
        <f t="shared" si="63"/>
        <v>0</v>
      </c>
      <c r="U73" s="3">
        <v>0</v>
      </c>
      <c r="V73" s="4">
        <f t="shared" si="64"/>
        <v>0</v>
      </c>
      <c r="W73" s="3">
        <v>1</v>
      </c>
      <c r="X73" s="4">
        <f t="shared" si="65"/>
        <v>1.2836970474967907E-3</v>
      </c>
      <c r="Y73" s="3">
        <v>0</v>
      </c>
      <c r="Z73" s="5">
        <f t="shared" si="66"/>
        <v>0</v>
      </c>
    </row>
    <row r="74" spans="1:26" x14ac:dyDescent="0.3">
      <c r="A74" s="182"/>
      <c r="B74" s="68" t="s">
        <v>136</v>
      </c>
      <c r="C74" s="3">
        <v>0</v>
      </c>
      <c r="D74" s="4">
        <f t="shared" si="56"/>
        <v>0</v>
      </c>
      <c r="E74" s="3">
        <v>0</v>
      </c>
      <c r="F74" s="4">
        <f t="shared" si="57"/>
        <v>0</v>
      </c>
      <c r="G74" s="3">
        <v>0</v>
      </c>
      <c r="H74" s="4">
        <f t="shared" si="57"/>
        <v>0</v>
      </c>
      <c r="I74" s="3">
        <v>0</v>
      </c>
      <c r="J74" s="5">
        <f t="shared" si="58"/>
        <v>0</v>
      </c>
      <c r="K74" s="3">
        <v>0</v>
      </c>
      <c r="L74" s="4">
        <f t="shared" si="59"/>
        <v>0</v>
      </c>
      <c r="M74" s="3">
        <v>0</v>
      </c>
      <c r="N74" s="4">
        <f t="shared" si="60"/>
        <v>0</v>
      </c>
      <c r="O74" s="3">
        <v>0</v>
      </c>
      <c r="P74" s="4">
        <f t="shared" si="61"/>
        <v>0</v>
      </c>
      <c r="Q74" s="3">
        <v>0</v>
      </c>
      <c r="R74" s="5">
        <f t="shared" si="62"/>
        <v>0</v>
      </c>
      <c r="S74" s="3">
        <v>0</v>
      </c>
      <c r="T74" s="4">
        <f t="shared" si="63"/>
        <v>0</v>
      </c>
      <c r="U74" s="3">
        <v>0</v>
      </c>
      <c r="V74" s="4">
        <f t="shared" si="64"/>
        <v>0</v>
      </c>
      <c r="W74" s="3">
        <v>0</v>
      </c>
      <c r="X74" s="4">
        <f t="shared" si="65"/>
        <v>0</v>
      </c>
      <c r="Y74" s="3">
        <v>0</v>
      </c>
      <c r="Z74" s="5">
        <f t="shared" si="66"/>
        <v>0</v>
      </c>
    </row>
    <row r="75" spans="1:26" s="54" customFormat="1" ht="15" thickBot="1" x14ac:dyDescent="0.35">
      <c r="A75" s="183"/>
      <c r="B75" s="54" t="s">
        <v>137</v>
      </c>
      <c r="C75" s="57">
        <v>0</v>
      </c>
      <c r="D75" s="61">
        <f t="shared" si="56"/>
        <v>0</v>
      </c>
      <c r="E75" s="57">
        <v>0</v>
      </c>
      <c r="F75" s="61">
        <f t="shared" si="57"/>
        <v>0</v>
      </c>
      <c r="G75" s="57">
        <v>0</v>
      </c>
      <c r="H75" s="61">
        <f t="shared" si="57"/>
        <v>0</v>
      </c>
      <c r="I75" s="57">
        <v>0</v>
      </c>
      <c r="J75" s="62">
        <f t="shared" si="58"/>
        <v>0</v>
      </c>
      <c r="K75" s="57">
        <v>0</v>
      </c>
      <c r="L75" s="61">
        <f t="shared" si="59"/>
        <v>0</v>
      </c>
      <c r="M75" s="57">
        <v>0</v>
      </c>
      <c r="N75" s="61">
        <f t="shared" si="60"/>
        <v>0</v>
      </c>
      <c r="O75" s="57">
        <v>1</v>
      </c>
      <c r="P75" s="61">
        <f t="shared" si="61"/>
        <v>1.3869625520110957E-3</v>
      </c>
      <c r="Q75" s="57">
        <v>0</v>
      </c>
      <c r="R75" s="62">
        <f t="shared" si="62"/>
        <v>0</v>
      </c>
      <c r="S75" s="57">
        <v>0</v>
      </c>
      <c r="T75" s="61">
        <f t="shared" si="63"/>
        <v>0</v>
      </c>
      <c r="U75" s="57">
        <v>0</v>
      </c>
      <c r="V75" s="61">
        <f t="shared" si="64"/>
        <v>0</v>
      </c>
      <c r="W75" s="57">
        <v>0</v>
      </c>
      <c r="X75" s="61">
        <f t="shared" si="65"/>
        <v>0</v>
      </c>
      <c r="Y75" s="57">
        <v>0</v>
      </c>
      <c r="Z75" s="62">
        <f t="shared" si="66"/>
        <v>0</v>
      </c>
    </row>
    <row r="76" spans="1:26" x14ac:dyDescent="0.3">
      <c r="A76" s="181" t="s">
        <v>89</v>
      </c>
      <c r="B76" s="68" t="s">
        <v>126</v>
      </c>
      <c r="C76" s="3">
        <v>116</v>
      </c>
      <c r="D76" s="4">
        <f>C76/SUM(C$76:C$87)</f>
        <v>0.16453900709219857</v>
      </c>
      <c r="E76" s="3">
        <v>330</v>
      </c>
      <c r="F76" s="4">
        <f>E76/SUM(E$76:E$87)</f>
        <v>0.2151238591916558</v>
      </c>
      <c r="G76" s="3">
        <v>1572</v>
      </c>
      <c r="H76" s="4">
        <f>G76/SUM(G$76:G$87)</f>
        <v>0.29279195380890294</v>
      </c>
      <c r="I76" s="3">
        <v>17</v>
      </c>
      <c r="J76" s="5">
        <f>I76/SUM(I$76:I$87)</f>
        <v>7.9291044776119406E-3</v>
      </c>
      <c r="K76" s="3">
        <v>331</v>
      </c>
      <c r="L76" s="4">
        <f>K76/SUM(K$76:K$87)</f>
        <v>0.81527093596059108</v>
      </c>
      <c r="M76" s="3">
        <v>225</v>
      </c>
      <c r="N76" s="4">
        <f>M76/SUM(M$76:M$87)</f>
        <v>0.26658767772511849</v>
      </c>
      <c r="O76" s="3">
        <v>1518</v>
      </c>
      <c r="P76" s="4">
        <f>O76/SUM(O$76:O$87)</f>
        <v>0.17512690355329949</v>
      </c>
      <c r="Q76" s="3">
        <v>10</v>
      </c>
      <c r="R76" s="5">
        <f>Q76/SUM(Q$76:Q$87)</f>
        <v>0.14285714285714285</v>
      </c>
      <c r="S76" s="3">
        <v>814</v>
      </c>
      <c r="T76" s="4">
        <f>S76/SUM(S$76:S$87)</f>
        <v>0.69691780821917804</v>
      </c>
      <c r="U76" s="3">
        <v>232</v>
      </c>
      <c r="V76" s="4">
        <f>U76/SUM(U$76:U$87)</f>
        <v>0.20458553791887124</v>
      </c>
      <c r="W76" s="3">
        <v>1489</v>
      </c>
      <c r="X76" s="4">
        <f>W76/SUM(W$76:W$87)</f>
        <v>0.16897412619155697</v>
      </c>
      <c r="Y76" s="3">
        <v>5</v>
      </c>
      <c r="Z76" s="5">
        <f>Y76/SUM(Y$76:Y$87)</f>
        <v>9.0909090909090912E-2</v>
      </c>
    </row>
    <row r="77" spans="1:26" x14ac:dyDescent="0.3">
      <c r="A77" s="182"/>
      <c r="B77" s="68" t="s">
        <v>127</v>
      </c>
      <c r="C77" s="3">
        <v>82</v>
      </c>
      <c r="D77" s="4">
        <f t="shared" ref="D77:F87" si="67">C77/SUM(C$76:C$87)</f>
        <v>0.11631205673758865</v>
      </c>
      <c r="E77" s="3">
        <v>305</v>
      </c>
      <c r="F77" s="4">
        <f t="shared" si="67"/>
        <v>0.19882659713168188</v>
      </c>
      <c r="G77" s="3">
        <v>1693</v>
      </c>
      <c r="H77" s="4">
        <f t="shared" ref="H77:H87" si="68">G77/SUM(G$76:G$87)</f>
        <v>0.3153287390575526</v>
      </c>
      <c r="I77" s="3">
        <v>43</v>
      </c>
      <c r="J77" s="5">
        <f t="shared" ref="J77:J87" si="69">I77/SUM(I$76:I$87)</f>
        <v>2.005597014925373E-2</v>
      </c>
      <c r="K77" s="3">
        <v>51</v>
      </c>
      <c r="L77" s="4">
        <f t="shared" ref="L77:L87" si="70">K77/SUM(K$76:K$87)</f>
        <v>0.12561576354679804</v>
      </c>
      <c r="M77" s="3">
        <v>292</v>
      </c>
      <c r="N77" s="4">
        <f t="shared" ref="N77:N87" si="71">M77/SUM(M$76:M$87)</f>
        <v>0.34597156398104267</v>
      </c>
      <c r="O77" s="3">
        <v>1958</v>
      </c>
      <c r="P77" s="4">
        <f t="shared" ref="P77:P87" si="72">O77/SUM(O$76:O$87)</f>
        <v>0.22588832487309646</v>
      </c>
      <c r="Q77" s="3">
        <v>10</v>
      </c>
      <c r="R77" s="5">
        <f t="shared" ref="R77:R87" si="73">Q77/SUM(Q$76:Q$87)</f>
        <v>0.14285714285714285</v>
      </c>
      <c r="S77" s="3">
        <v>278</v>
      </c>
      <c r="T77" s="4">
        <f t="shared" ref="T77:T87" si="74">S77/SUM(S$76:S$87)</f>
        <v>0.23801369863013699</v>
      </c>
      <c r="U77" s="3">
        <v>377</v>
      </c>
      <c r="V77" s="4">
        <f t="shared" ref="V77:V87" si="75">U77/SUM(U$76:U$87)</f>
        <v>0.33245149911816579</v>
      </c>
      <c r="W77" s="3">
        <v>1773</v>
      </c>
      <c r="X77" s="4">
        <f t="shared" ref="X77:X87" si="76">W77/SUM(W$76:W$87)</f>
        <v>0.20120290512936903</v>
      </c>
      <c r="Y77" s="3">
        <v>13</v>
      </c>
      <c r="Z77" s="5">
        <f t="shared" ref="Z77:Z87" si="77">Y77/SUM(Y$76:Y$87)</f>
        <v>0.23636363636363636</v>
      </c>
    </row>
    <row r="78" spans="1:26" x14ac:dyDescent="0.3">
      <c r="A78" s="182"/>
      <c r="B78" s="68" t="s">
        <v>128</v>
      </c>
      <c r="C78" s="3">
        <v>503</v>
      </c>
      <c r="D78" s="4">
        <f t="shared" si="67"/>
        <v>0.71347517730496457</v>
      </c>
      <c r="E78" s="3">
        <v>758</v>
      </c>
      <c r="F78" s="4">
        <f t="shared" si="67"/>
        <v>0.49413298565840941</v>
      </c>
      <c r="G78" s="3">
        <v>1347</v>
      </c>
      <c r="H78" s="4">
        <f t="shared" si="68"/>
        <v>0.25088470851182715</v>
      </c>
      <c r="I78" s="3">
        <v>879</v>
      </c>
      <c r="J78" s="5">
        <f t="shared" si="69"/>
        <v>0.4099813432835821</v>
      </c>
      <c r="K78" s="3">
        <v>15</v>
      </c>
      <c r="L78" s="4">
        <f t="shared" si="70"/>
        <v>3.6945812807881777E-2</v>
      </c>
      <c r="M78" s="3">
        <v>165</v>
      </c>
      <c r="N78" s="4">
        <f t="shared" si="71"/>
        <v>0.19549763033175355</v>
      </c>
      <c r="O78" s="3">
        <v>1965</v>
      </c>
      <c r="P78" s="4">
        <f t="shared" si="72"/>
        <v>0.22669589293954776</v>
      </c>
      <c r="Q78" s="3">
        <v>7</v>
      </c>
      <c r="R78" s="5">
        <f t="shared" si="73"/>
        <v>0.1</v>
      </c>
      <c r="S78" s="3">
        <v>55</v>
      </c>
      <c r="T78" s="4">
        <f t="shared" si="74"/>
        <v>4.7089041095890412E-2</v>
      </c>
      <c r="U78" s="3">
        <v>375</v>
      </c>
      <c r="V78" s="4">
        <f t="shared" si="75"/>
        <v>0.3306878306878307</v>
      </c>
      <c r="W78" s="3">
        <v>1975</v>
      </c>
      <c r="X78" s="4">
        <f t="shared" si="76"/>
        <v>0.22412619155696778</v>
      </c>
      <c r="Y78" s="3">
        <v>13</v>
      </c>
      <c r="Z78" s="5">
        <f t="shared" si="77"/>
        <v>0.23636363636363636</v>
      </c>
    </row>
    <row r="79" spans="1:26" x14ac:dyDescent="0.3">
      <c r="A79" s="182"/>
      <c r="B79" s="68" t="s">
        <v>129</v>
      </c>
      <c r="C79" s="3">
        <v>3</v>
      </c>
      <c r="D79" s="4">
        <f t="shared" si="67"/>
        <v>4.2553191489361703E-3</v>
      </c>
      <c r="E79" s="3">
        <v>137</v>
      </c>
      <c r="F79" s="4">
        <f t="shared" si="67"/>
        <v>8.9308996088657111E-2</v>
      </c>
      <c r="G79" s="3">
        <v>709</v>
      </c>
      <c r="H79" s="4">
        <f t="shared" si="68"/>
        <v>0.13205438629167443</v>
      </c>
      <c r="I79" s="3">
        <v>1125</v>
      </c>
      <c r="J79" s="5">
        <f t="shared" si="69"/>
        <v>0.52472014925373134</v>
      </c>
      <c r="K79" s="3">
        <v>7</v>
      </c>
      <c r="L79" s="4">
        <f t="shared" si="70"/>
        <v>1.7241379310344827E-2</v>
      </c>
      <c r="M79" s="3">
        <v>126</v>
      </c>
      <c r="N79" s="4">
        <f t="shared" si="71"/>
        <v>0.14928909952606634</v>
      </c>
      <c r="O79" s="3">
        <v>1264</v>
      </c>
      <c r="P79" s="4">
        <f t="shared" si="72"/>
        <v>0.14582371942778033</v>
      </c>
      <c r="Q79" s="3">
        <v>5</v>
      </c>
      <c r="R79" s="5">
        <f t="shared" si="73"/>
        <v>7.1428571428571425E-2</v>
      </c>
      <c r="S79" s="3">
        <v>16</v>
      </c>
      <c r="T79" s="4">
        <f t="shared" si="74"/>
        <v>1.3698630136986301E-2</v>
      </c>
      <c r="U79" s="3">
        <v>108</v>
      </c>
      <c r="V79" s="4">
        <f t="shared" si="75"/>
        <v>9.5238095238095233E-2</v>
      </c>
      <c r="W79" s="3">
        <v>1300</v>
      </c>
      <c r="X79" s="4">
        <f t="shared" si="76"/>
        <v>0.147526100771675</v>
      </c>
      <c r="Y79" s="3">
        <v>9</v>
      </c>
      <c r="Z79" s="5">
        <f t="shared" si="77"/>
        <v>0.16363636363636364</v>
      </c>
    </row>
    <row r="80" spans="1:26" x14ac:dyDescent="0.3">
      <c r="A80" s="182"/>
      <c r="B80" s="68" t="s">
        <v>130</v>
      </c>
      <c r="C80" s="3">
        <v>1</v>
      </c>
      <c r="D80" s="4">
        <f t="shared" si="67"/>
        <v>1.4184397163120568E-3</v>
      </c>
      <c r="E80" s="3">
        <v>4</v>
      </c>
      <c r="F80" s="4">
        <f t="shared" si="67"/>
        <v>2.6075619295958278E-3</v>
      </c>
      <c r="G80" s="3">
        <v>48</v>
      </c>
      <c r="H80" s="4">
        <f t="shared" si="68"/>
        <v>8.940212330042838E-3</v>
      </c>
      <c r="I80" s="3">
        <v>80</v>
      </c>
      <c r="J80" s="5">
        <f t="shared" si="69"/>
        <v>3.7313432835820892E-2</v>
      </c>
      <c r="K80" s="3">
        <v>0</v>
      </c>
      <c r="L80" s="4">
        <f t="shared" si="70"/>
        <v>0</v>
      </c>
      <c r="M80" s="3">
        <v>26</v>
      </c>
      <c r="N80" s="4">
        <f t="shared" si="71"/>
        <v>3.0805687203791468E-2</v>
      </c>
      <c r="O80" s="3">
        <v>813</v>
      </c>
      <c r="P80" s="4">
        <f t="shared" si="72"/>
        <v>9.3793262574988462E-2</v>
      </c>
      <c r="Q80" s="3">
        <v>6</v>
      </c>
      <c r="R80" s="5">
        <f t="shared" si="73"/>
        <v>8.5714285714285715E-2</v>
      </c>
      <c r="S80" s="3">
        <v>5</v>
      </c>
      <c r="T80" s="4">
        <f t="shared" si="74"/>
        <v>4.2808219178082189E-3</v>
      </c>
      <c r="U80" s="3">
        <v>40</v>
      </c>
      <c r="V80" s="4">
        <f t="shared" si="75"/>
        <v>3.5273368606701938E-2</v>
      </c>
      <c r="W80" s="3">
        <v>1001</v>
      </c>
      <c r="X80" s="4">
        <f t="shared" si="76"/>
        <v>0.11359509759418975</v>
      </c>
      <c r="Y80" s="3">
        <v>5</v>
      </c>
      <c r="Z80" s="5">
        <f t="shared" si="77"/>
        <v>9.0909090909090912E-2</v>
      </c>
    </row>
    <row r="81" spans="1:26" x14ac:dyDescent="0.3">
      <c r="A81" s="182"/>
      <c r="B81" s="68" t="s">
        <v>131</v>
      </c>
      <c r="C81" s="3">
        <v>0</v>
      </c>
      <c r="D81" s="4">
        <f t="shared" si="67"/>
        <v>0</v>
      </c>
      <c r="E81" s="3">
        <v>0</v>
      </c>
      <c r="F81" s="4">
        <f t="shared" si="67"/>
        <v>0</v>
      </c>
      <c r="G81" s="3">
        <v>0</v>
      </c>
      <c r="H81" s="4">
        <f t="shared" si="68"/>
        <v>0</v>
      </c>
      <c r="I81" s="3">
        <v>0</v>
      </c>
      <c r="J81" s="5">
        <f t="shared" si="69"/>
        <v>0</v>
      </c>
      <c r="K81" s="3">
        <v>0</v>
      </c>
      <c r="L81" s="4">
        <f t="shared" si="70"/>
        <v>0</v>
      </c>
      <c r="M81" s="3">
        <v>3</v>
      </c>
      <c r="N81" s="4">
        <f t="shared" si="71"/>
        <v>3.5545023696682463E-3</v>
      </c>
      <c r="O81" s="3">
        <v>320</v>
      </c>
      <c r="P81" s="4">
        <f t="shared" si="72"/>
        <v>3.6917397323488692E-2</v>
      </c>
      <c r="Q81" s="3">
        <v>0</v>
      </c>
      <c r="R81" s="5">
        <f t="shared" si="73"/>
        <v>0</v>
      </c>
      <c r="S81" s="3">
        <v>0</v>
      </c>
      <c r="T81" s="4">
        <f t="shared" si="74"/>
        <v>0</v>
      </c>
      <c r="U81" s="3">
        <v>1</v>
      </c>
      <c r="V81" s="4">
        <f t="shared" si="75"/>
        <v>8.8183421516754845E-4</v>
      </c>
      <c r="W81" s="3">
        <v>290</v>
      </c>
      <c r="X81" s="4">
        <f t="shared" si="76"/>
        <v>3.2909668633681347E-2</v>
      </c>
      <c r="Y81" s="3">
        <v>0</v>
      </c>
      <c r="Z81" s="5">
        <f t="shared" si="77"/>
        <v>0</v>
      </c>
    </row>
    <row r="82" spans="1:26" x14ac:dyDescent="0.3">
      <c r="A82" s="182"/>
      <c r="B82" s="68" t="s">
        <v>132</v>
      </c>
      <c r="C82" s="3">
        <v>0</v>
      </c>
      <c r="D82" s="4">
        <f t="shared" si="67"/>
        <v>0</v>
      </c>
      <c r="E82" s="3">
        <v>0</v>
      </c>
      <c r="F82" s="4">
        <f t="shared" si="67"/>
        <v>0</v>
      </c>
      <c r="G82" s="3">
        <v>0</v>
      </c>
      <c r="H82" s="4">
        <f t="shared" si="68"/>
        <v>0</v>
      </c>
      <c r="I82" s="3">
        <v>0</v>
      </c>
      <c r="J82" s="5">
        <f t="shared" si="69"/>
        <v>0</v>
      </c>
      <c r="K82" s="3">
        <v>0</v>
      </c>
      <c r="L82" s="4">
        <f t="shared" si="70"/>
        <v>0</v>
      </c>
      <c r="M82" s="3">
        <v>0</v>
      </c>
      <c r="N82" s="4">
        <f t="shared" si="71"/>
        <v>0</v>
      </c>
      <c r="O82" s="3">
        <v>227</v>
      </c>
      <c r="P82" s="4">
        <f t="shared" si="72"/>
        <v>2.6188278726349792E-2</v>
      </c>
      <c r="Q82" s="3">
        <v>6</v>
      </c>
      <c r="R82" s="5">
        <f t="shared" si="73"/>
        <v>8.5714285714285715E-2</v>
      </c>
      <c r="S82" s="3">
        <v>0</v>
      </c>
      <c r="T82" s="4">
        <f t="shared" si="74"/>
        <v>0</v>
      </c>
      <c r="U82" s="3">
        <v>0</v>
      </c>
      <c r="V82" s="4">
        <f t="shared" si="75"/>
        <v>0</v>
      </c>
      <c r="W82" s="3">
        <v>267</v>
      </c>
      <c r="X82" s="4">
        <f t="shared" si="76"/>
        <v>3.0299591466182479E-2</v>
      </c>
      <c r="Y82" s="3">
        <v>0</v>
      </c>
      <c r="Z82" s="5">
        <f t="shared" si="77"/>
        <v>0</v>
      </c>
    </row>
    <row r="83" spans="1:26" x14ac:dyDescent="0.3">
      <c r="A83" s="182"/>
      <c r="B83" s="68" t="s">
        <v>133</v>
      </c>
      <c r="C83" s="3">
        <v>0</v>
      </c>
      <c r="D83" s="4">
        <f t="shared" si="67"/>
        <v>0</v>
      </c>
      <c r="E83" s="3">
        <v>0</v>
      </c>
      <c r="F83" s="4">
        <f t="shared" si="67"/>
        <v>0</v>
      </c>
      <c r="G83" s="3">
        <v>0</v>
      </c>
      <c r="H83" s="4">
        <f t="shared" si="68"/>
        <v>0</v>
      </c>
      <c r="I83" s="3">
        <v>0</v>
      </c>
      <c r="J83" s="5">
        <f t="shared" si="69"/>
        <v>0</v>
      </c>
      <c r="K83" s="3">
        <v>0</v>
      </c>
      <c r="L83" s="4">
        <f t="shared" si="70"/>
        <v>0</v>
      </c>
      <c r="M83" s="3">
        <v>0</v>
      </c>
      <c r="N83" s="4">
        <f t="shared" si="71"/>
        <v>0</v>
      </c>
      <c r="O83" s="3">
        <v>221</v>
      </c>
      <c r="P83" s="4">
        <f t="shared" si="72"/>
        <v>2.5496077526534381E-2</v>
      </c>
      <c r="Q83" s="3">
        <v>11</v>
      </c>
      <c r="R83" s="5">
        <f t="shared" si="73"/>
        <v>0.15714285714285714</v>
      </c>
      <c r="S83" s="3">
        <v>0</v>
      </c>
      <c r="T83" s="4">
        <f t="shared" si="74"/>
        <v>0</v>
      </c>
      <c r="U83" s="3">
        <v>1</v>
      </c>
      <c r="V83" s="4">
        <f t="shared" si="75"/>
        <v>8.8183421516754845E-4</v>
      </c>
      <c r="W83" s="3">
        <v>234</v>
      </c>
      <c r="X83" s="4">
        <f t="shared" si="76"/>
        <v>2.65546981389015E-2</v>
      </c>
      <c r="Y83" s="3">
        <v>1</v>
      </c>
      <c r="Z83" s="5">
        <f t="shared" si="77"/>
        <v>1.8181818181818181E-2</v>
      </c>
    </row>
    <row r="84" spans="1:26" x14ac:dyDescent="0.3">
      <c r="A84" s="182"/>
      <c r="B84" s="68" t="s">
        <v>134</v>
      </c>
      <c r="C84" s="3">
        <v>0</v>
      </c>
      <c r="D84" s="4">
        <f t="shared" si="67"/>
        <v>0</v>
      </c>
      <c r="E84" s="3">
        <v>0</v>
      </c>
      <c r="F84" s="4">
        <f t="shared" si="67"/>
        <v>0</v>
      </c>
      <c r="G84" s="3">
        <v>0</v>
      </c>
      <c r="H84" s="4">
        <f t="shared" si="68"/>
        <v>0</v>
      </c>
      <c r="I84" s="3">
        <v>0</v>
      </c>
      <c r="J84" s="5">
        <f t="shared" si="69"/>
        <v>0</v>
      </c>
      <c r="K84" s="3">
        <v>2</v>
      </c>
      <c r="L84" s="4">
        <f t="shared" si="70"/>
        <v>4.9261083743842365E-3</v>
      </c>
      <c r="M84" s="3">
        <v>7</v>
      </c>
      <c r="N84" s="4">
        <f t="shared" si="71"/>
        <v>8.2938388625592423E-3</v>
      </c>
      <c r="O84" s="3">
        <v>118</v>
      </c>
      <c r="P84" s="4">
        <f t="shared" si="72"/>
        <v>1.3613290263036456E-2</v>
      </c>
      <c r="Q84" s="3">
        <v>2</v>
      </c>
      <c r="R84" s="5">
        <f t="shared" si="73"/>
        <v>2.8571428571428571E-2</v>
      </c>
      <c r="S84" s="3">
        <v>0</v>
      </c>
      <c r="T84" s="4">
        <f t="shared" si="74"/>
        <v>0</v>
      </c>
      <c r="U84" s="3">
        <v>0</v>
      </c>
      <c r="V84" s="4">
        <f t="shared" si="75"/>
        <v>0</v>
      </c>
      <c r="W84" s="3">
        <v>175</v>
      </c>
      <c r="X84" s="4">
        <f t="shared" si="76"/>
        <v>1.9859282796187018E-2</v>
      </c>
      <c r="Y84" s="3">
        <v>5</v>
      </c>
      <c r="Z84" s="5">
        <f t="shared" si="77"/>
        <v>9.0909090909090912E-2</v>
      </c>
    </row>
    <row r="85" spans="1:26" x14ac:dyDescent="0.3">
      <c r="A85" s="182"/>
      <c r="B85" s="68" t="s">
        <v>135</v>
      </c>
      <c r="C85" s="3">
        <v>0</v>
      </c>
      <c r="D85" s="4">
        <f t="shared" si="67"/>
        <v>0</v>
      </c>
      <c r="E85" s="3">
        <v>0</v>
      </c>
      <c r="F85" s="4">
        <f t="shared" si="67"/>
        <v>0</v>
      </c>
      <c r="G85" s="3">
        <v>0</v>
      </c>
      <c r="H85" s="4">
        <f t="shared" si="68"/>
        <v>0</v>
      </c>
      <c r="I85" s="3">
        <v>0</v>
      </c>
      <c r="J85" s="5">
        <f t="shared" si="69"/>
        <v>0</v>
      </c>
      <c r="K85" s="3">
        <v>0</v>
      </c>
      <c r="L85" s="4">
        <f t="shared" si="70"/>
        <v>0</v>
      </c>
      <c r="M85" s="3">
        <v>0</v>
      </c>
      <c r="N85" s="4">
        <f t="shared" si="71"/>
        <v>0</v>
      </c>
      <c r="O85" s="3">
        <v>130</v>
      </c>
      <c r="P85" s="4">
        <f t="shared" si="72"/>
        <v>1.4997692662667282E-2</v>
      </c>
      <c r="Q85" s="3">
        <v>10</v>
      </c>
      <c r="R85" s="5">
        <f t="shared" si="73"/>
        <v>0.14285714285714285</v>
      </c>
      <c r="S85" s="3">
        <v>0</v>
      </c>
      <c r="T85" s="4">
        <f t="shared" si="74"/>
        <v>0</v>
      </c>
      <c r="U85" s="3">
        <v>0</v>
      </c>
      <c r="V85" s="4">
        <f t="shared" si="75"/>
        <v>0</v>
      </c>
      <c r="W85" s="3">
        <v>123</v>
      </c>
      <c r="X85" s="4">
        <f t="shared" si="76"/>
        <v>1.3958238765320019E-2</v>
      </c>
      <c r="Y85" s="3">
        <v>1</v>
      </c>
      <c r="Z85" s="5">
        <f t="shared" si="77"/>
        <v>1.8181818181818181E-2</v>
      </c>
    </row>
    <row r="86" spans="1:26" x14ac:dyDescent="0.3">
      <c r="A86" s="182"/>
      <c r="B86" s="68" t="s">
        <v>136</v>
      </c>
      <c r="C86" s="3">
        <v>0</v>
      </c>
      <c r="D86" s="4">
        <f t="shared" si="67"/>
        <v>0</v>
      </c>
      <c r="E86" s="3">
        <v>0</v>
      </c>
      <c r="F86" s="4">
        <f t="shared" si="67"/>
        <v>0</v>
      </c>
      <c r="G86" s="3">
        <v>0</v>
      </c>
      <c r="H86" s="4">
        <f t="shared" si="68"/>
        <v>0</v>
      </c>
      <c r="I86" s="3">
        <v>0</v>
      </c>
      <c r="J86" s="5">
        <f t="shared" si="69"/>
        <v>0</v>
      </c>
      <c r="K86" s="3">
        <v>0</v>
      </c>
      <c r="L86" s="4">
        <f t="shared" si="70"/>
        <v>0</v>
      </c>
      <c r="M86" s="3">
        <v>0</v>
      </c>
      <c r="N86" s="4">
        <f t="shared" si="71"/>
        <v>0</v>
      </c>
      <c r="O86" s="3">
        <v>78</v>
      </c>
      <c r="P86" s="4">
        <f t="shared" si="72"/>
        <v>8.99861559760037E-3</v>
      </c>
      <c r="Q86" s="3">
        <v>2</v>
      </c>
      <c r="R86" s="5">
        <f t="shared" si="73"/>
        <v>2.8571428571428571E-2</v>
      </c>
      <c r="S86" s="3">
        <v>0</v>
      </c>
      <c r="T86" s="4">
        <f t="shared" si="74"/>
        <v>0</v>
      </c>
      <c r="U86" s="3">
        <v>0</v>
      </c>
      <c r="V86" s="4">
        <f t="shared" si="75"/>
        <v>0</v>
      </c>
      <c r="W86" s="3">
        <v>117</v>
      </c>
      <c r="X86" s="4">
        <f t="shared" si="76"/>
        <v>1.327734906945075E-2</v>
      </c>
      <c r="Y86" s="3">
        <v>2</v>
      </c>
      <c r="Z86" s="5">
        <f t="shared" si="77"/>
        <v>3.6363636363636362E-2</v>
      </c>
    </row>
    <row r="87" spans="1:26" s="54" customFormat="1" ht="15" thickBot="1" x14ac:dyDescent="0.35">
      <c r="A87" s="183"/>
      <c r="B87" s="54" t="s">
        <v>137</v>
      </c>
      <c r="C87" s="57">
        <v>0</v>
      </c>
      <c r="D87" s="61">
        <f t="shared" si="67"/>
        <v>0</v>
      </c>
      <c r="E87" s="57">
        <v>0</v>
      </c>
      <c r="F87" s="61">
        <f t="shared" si="67"/>
        <v>0</v>
      </c>
      <c r="G87" s="57">
        <v>0</v>
      </c>
      <c r="H87" s="61">
        <f t="shared" si="68"/>
        <v>0</v>
      </c>
      <c r="I87" s="57">
        <v>0</v>
      </c>
      <c r="J87" s="62">
        <f t="shared" si="69"/>
        <v>0</v>
      </c>
      <c r="K87" s="57">
        <v>0</v>
      </c>
      <c r="L87" s="61">
        <f t="shared" si="70"/>
        <v>0</v>
      </c>
      <c r="M87" s="57">
        <v>0</v>
      </c>
      <c r="N87" s="61">
        <f t="shared" si="71"/>
        <v>0</v>
      </c>
      <c r="O87" s="57">
        <v>56</v>
      </c>
      <c r="P87" s="61">
        <f t="shared" si="72"/>
        <v>6.4605445316105216E-3</v>
      </c>
      <c r="Q87" s="57">
        <v>1</v>
      </c>
      <c r="R87" s="62">
        <f t="shared" si="73"/>
        <v>1.4285714285714285E-2</v>
      </c>
      <c r="S87" s="57">
        <v>0</v>
      </c>
      <c r="T87" s="61">
        <f t="shared" si="74"/>
        <v>0</v>
      </c>
      <c r="U87" s="57">
        <v>0</v>
      </c>
      <c r="V87" s="61">
        <f t="shared" si="75"/>
        <v>0</v>
      </c>
      <c r="W87" s="57">
        <v>68</v>
      </c>
      <c r="X87" s="61">
        <f t="shared" si="76"/>
        <v>7.7167498865183841E-3</v>
      </c>
      <c r="Y87" s="57">
        <v>1</v>
      </c>
      <c r="Z87" s="62">
        <f t="shared" si="77"/>
        <v>1.8181818181818181E-2</v>
      </c>
    </row>
    <row r="88" spans="1:26" x14ac:dyDescent="0.3">
      <c r="A88" s="63"/>
      <c r="D88" s="4"/>
      <c r="F88" s="4"/>
      <c r="H88" s="4"/>
      <c r="J88" s="5"/>
      <c r="K88" s="2"/>
      <c r="L88" s="65"/>
      <c r="M88" s="2"/>
      <c r="N88" s="65"/>
      <c r="O88" s="2"/>
      <c r="P88" s="65"/>
      <c r="Q88" s="2"/>
      <c r="R88" s="5"/>
      <c r="S88" s="2"/>
      <c r="T88" s="65"/>
      <c r="U88" s="2"/>
      <c r="V88" s="65"/>
      <c r="W88" s="2"/>
      <c r="X88" s="65"/>
      <c r="Y88" s="2"/>
      <c r="Z88" s="65"/>
    </row>
    <row r="90" spans="1:26" ht="18" x14ac:dyDescent="0.35">
      <c r="A90" s="53" t="s">
        <v>120</v>
      </c>
    </row>
    <row r="91" spans="1:26" ht="18" x14ac:dyDescent="0.35">
      <c r="A91" s="53"/>
      <c r="C91" s="184" t="s">
        <v>139</v>
      </c>
      <c r="D91" s="184"/>
      <c r="E91" s="184"/>
      <c r="F91" s="184"/>
      <c r="G91" s="184"/>
      <c r="H91" s="184"/>
      <c r="I91" s="184"/>
      <c r="J91" s="184"/>
      <c r="K91" s="185" t="s">
        <v>97</v>
      </c>
      <c r="L91" s="185"/>
      <c r="M91" s="185"/>
      <c r="N91" s="185"/>
      <c r="O91" s="185"/>
      <c r="P91" s="185"/>
      <c r="Q91" s="185"/>
      <c r="R91" s="185"/>
      <c r="S91" s="186" t="s">
        <v>98</v>
      </c>
      <c r="T91" s="186"/>
      <c r="U91" s="186"/>
      <c r="V91" s="186"/>
      <c r="W91" s="186"/>
      <c r="X91" s="186"/>
      <c r="Y91" s="186"/>
      <c r="Z91" s="186"/>
    </row>
    <row r="92" spans="1:26" ht="70.5" customHeight="1" x14ac:dyDescent="0.3">
      <c r="A92" s="63"/>
      <c r="B92" s="48" t="s">
        <v>125</v>
      </c>
      <c r="C92" s="56" t="s">
        <v>138</v>
      </c>
      <c r="D92" s="49" t="s">
        <v>146</v>
      </c>
      <c r="E92" s="58" t="s">
        <v>140</v>
      </c>
      <c r="F92" s="50" t="s">
        <v>145</v>
      </c>
      <c r="G92" s="59" t="s">
        <v>141</v>
      </c>
      <c r="H92" s="51" t="s">
        <v>144</v>
      </c>
      <c r="I92" s="60" t="s">
        <v>142</v>
      </c>
      <c r="J92" s="55" t="s">
        <v>143</v>
      </c>
      <c r="K92" s="49" t="s">
        <v>138</v>
      </c>
      <c r="L92" s="49" t="s">
        <v>146</v>
      </c>
      <c r="M92" s="50" t="s">
        <v>140</v>
      </c>
      <c r="N92" s="50" t="s">
        <v>145</v>
      </c>
      <c r="O92" s="51" t="s">
        <v>141</v>
      </c>
      <c r="P92" s="51" t="s">
        <v>144</v>
      </c>
      <c r="Q92" s="52" t="s">
        <v>142</v>
      </c>
      <c r="R92" s="55" t="s">
        <v>143</v>
      </c>
      <c r="S92" s="49" t="s">
        <v>138</v>
      </c>
      <c r="T92" s="49" t="s">
        <v>146</v>
      </c>
      <c r="U92" s="50" t="s">
        <v>140</v>
      </c>
      <c r="V92" s="50" t="s">
        <v>145</v>
      </c>
      <c r="W92" s="51" t="s">
        <v>141</v>
      </c>
      <c r="X92" s="51" t="s">
        <v>144</v>
      </c>
      <c r="Y92" s="52" t="s">
        <v>142</v>
      </c>
      <c r="Z92" s="52" t="s">
        <v>143</v>
      </c>
    </row>
    <row r="93" spans="1:26" x14ac:dyDescent="0.3">
      <c r="A93" s="182" t="s">
        <v>8</v>
      </c>
      <c r="B93" s="68" t="s">
        <v>126</v>
      </c>
      <c r="C93" s="3">
        <v>75971</v>
      </c>
      <c r="D93" s="4">
        <f>C93/SUM(C$93:C$104)</f>
        <v>0.85664832438771366</v>
      </c>
      <c r="E93" s="3">
        <v>42331</v>
      </c>
      <c r="F93" s="4">
        <f>E93/SUM(E$93:E$104)</f>
        <v>0.13396479590867949</v>
      </c>
      <c r="G93" s="3">
        <v>25305</v>
      </c>
      <c r="H93" s="4">
        <f>G93/SUM(G$93:G$104)</f>
        <v>0.1432363895712814</v>
      </c>
      <c r="I93" s="3">
        <v>167</v>
      </c>
      <c r="J93" s="5">
        <f>I93/SUM(I$93:I$104)</f>
        <v>0.12575301204819278</v>
      </c>
      <c r="K93" s="3">
        <v>97353</v>
      </c>
      <c r="L93" s="4">
        <f>K93/SUM(K$93:K$104)</f>
        <v>0.9266154592958511</v>
      </c>
      <c r="M93" s="68">
        <v>51875</v>
      </c>
      <c r="N93" s="4">
        <f>M93/SUM(M$93:M$104)</f>
        <v>0.14911193959062125</v>
      </c>
      <c r="O93" s="3">
        <v>26900</v>
      </c>
      <c r="P93" s="4">
        <f>O93/SUM(O$93:O$104)</f>
        <v>0.1401063558284765</v>
      </c>
      <c r="Q93" s="3">
        <v>129</v>
      </c>
      <c r="R93" s="5">
        <f>Q93/SUM(Q$93:Q$104)</f>
        <v>0.16165413533834586</v>
      </c>
      <c r="S93" s="3">
        <v>110402</v>
      </c>
      <c r="T93" s="4">
        <f>S93/SUM(S$93:S$104)</f>
        <v>0.94859303174807752</v>
      </c>
      <c r="U93" s="3">
        <v>63992</v>
      </c>
      <c r="V93" s="4">
        <f>U93/SUM(U$93:U$104)</f>
        <v>0.17436702307382096</v>
      </c>
      <c r="W93" s="3">
        <v>31686</v>
      </c>
      <c r="X93" s="4">
        <f>W93/SUM(W$93:W$104)</f>
        <v>0.16190198813556725</v>
      </c>
      <c r="Y93" s="3">
        <v>186</v>
      </c>
      <c r="Z93" s="5">
        <f>Y93/SUM(Y$93:Y$104)</f>
        <v>0.23815620998719592</v>
      </c>
    </row>
    <row r="94" spans="1:26" x14ac:dyDescent="0.3">
      <c r="A94" s="182"/>
      <c r="B94" s="68" t="s">
        <v>127</v>
      </c>
      <c r="C94" s="3">
        <v>6683</v>
      </c>
      <c r="D94" s="4">
        <f t="shared" ref="D94:F104" si="78">C94/SUM(C$93:C$104)</f>
        <v>7.5357448919760053E-2</v>
      </c>
      <c r="E94" s="3">
        <v>70737</v>
      </c>
      <c r="F94" s="4">
        <f t="shared" si="78"/>
        <v>0.22386118372332953</v>
      </c>
      <c r="G94" s="3">
        <v>47315</v>
      </c>
      <c r="H94" s="4">
        <f t="shared" ref="H94:H104" si="79">G94/SUM(G$93:G$104)</f>
        <v>0.26782176536515234</v>
      </c>
      <c r="I94" s="3">
        <v>348</v>
      </c>
      <c r="J94" s="5">
        <f t="shared" ref="J94:J104" si="80">I94/SUM(I$93:I$104)</f>
        <v>0.26204819277108432</v>
      </c>
      <c r="K94" s="3">
        <v>3119</v>
      </c>
      <c r="L94" s="4">
        <f t="shared" ref="L94:L104" si="81">K94/SUM(K$93:K$104)</f>
        <v>2.9686949734920951E-2</v>
      </c>
      <c r="M94" s="68">
        <v>79060</v>
      </c>
      <c r="N94" s="4">
        <f t="shared" ref="N94:N104" si="82">M94/SUM(M$93:M$104)</f>
        <v>0.22725378205367741</v>
      </c>
      <c r="O94" s="3">
        <v>51341</v>
      </c>
      <c r="P94" s="4">
        <f t="shared" ref="P94:P104" si="83">O94/SUM(O$93:O$104)</f>
        <v>0.26740521987322718</v>
      </c>
      <c r="Q94" s="3">
        <v>256</v>
      </c>
      <c r="R94" s="5">
        <f t="shared" ref="R94:R104" si="84">Q94/SUM(Q$93:Q$104)</f>
        <v>0.32080200501253131</v>
      </c>
      <c r="S94" s="3">
        <v>3003</v>
      </c>
      <c r="T94" s="4">
        <f t="shared" ref="T94:T104" si="85">S94/SUM(S$93:S$104)</f>
        <v>2.5802294110065731E-2</v>
      </c>
      <c r="U94" s="3">
        <v>81882</v>
      </c>
      <c r="V94" s="4">
        <f t="shared" ref="V94:V104" si="86">U94/SUM(U$93:U$104)</f>
        <v>0.22311414838308866</v>
      </c>
      <c r="W94" s="3">
        <v>52369</v>
      </c>
      <c r="X94" s="4">
        <f t="shared" ref="X94:X104" si="87">W94/SUM(W$93:W$104)</f>
        <v>0.26758332439157739</v>
      </c>
      <c r="Y94" s="3">
        <v>238</v>
      </c>
      <c r="Z94" s="5">
        <f t="shared" ref="Z94:Z104" si="88">Y94/SUM(Y$93:Y$104)</f>
        <v>0.30473751600512161</v>
      </c>
    </row>
    <row r="95" spans="1:26" x14ac:dyDescent="0.3">
      <c r="A95" s="182"/>
      <c r="B95" s="68" t="s">
        <v>128</v>
      </c>
      <c r="C95" s="3">
        <v>4948</v>
      </c>
      <c r="D95" s="4">
        <f t="shared" si="78"/>
        <v>5.579360425781426E-2</v>
      </c>
      <c r="E95" s="3">
        <v>94925</v>
      </c>
      <c r="F95" s="4">
        <f t="shared" si="78"/>
        <v>0.3004088788743805</v>
      </c>
      <c r="G95" s="3">
        <v>52221</v>
      </c>
      <c r="H95" s="4">
        <f t="shared" si="79"/>
        <v>0.29559168147804332</v>
      </c>
      <c r="I95" s="3">
        <v>400</v>
      </c>
      <c r="J95" s="5">
        <f t="shared" si="80"/>
        <v>0.30120481927710846</v>
      </c>
      <c r="K95" s="3">
        <v>3872</v>
      </c>
      <c r="L95" s="4">
        <f t="shared" si="81"/>
        <v>3.685407802937285E-2</v>
      </c>
      <c r="M95" s="68">
        <v>121634</v>
      </c>
      <c r="N95" s="4">
        <f t="shared" si="82"/>
        <v>0.34963048983451811</v>
      </c>
      <c r="O95" s="3">
        <v>61447</v>
      </c>
      <c r="P95" s="4">
        <f t="shared" si="83"/>
        <v>0.3200414589811299</v>
      </c>
      <c r="Q95" s="3">
        <v>169</v>
      </c>
      <c r="R95" s="5">
        <f t="shared" si="84"/>
        <v>0.21177944862155387</v>
      </c>
      <c r="S95" s="3">
        <v>2125</v>
      </c>
      <c r="T95" s="4">
        <f t="shared" si="85"/>
        <v>1.8258366628001892E-2</v>
      </c>
      <c r="U95" s="3">
        <v>124126</v>
      </c>
      <c r="V95" s="4">
        <f t="shared" si="86"/>
        <v>0.3382216699909536</v>
      </c>
      <c r="W95" s="3">
        <v>61327</v>
      </c>
      <c r="X95" s="4">
        <f t="shared" si="87"/>
        <v>0.31335489573912556</v>
      </c>
      <c r="Y95" s="3">
        <v>170</v>
      </c>
      <c r="Z95" s="5">
        <f t="shared" si="88"/>
        <v>0.2176696542893726</v>
      </c>
    </row>
    <row r="96" spans="1:26" x14ac:dyDescent="0.3">
      <c r="A96" s="182"/>
      <c r="B96" s="68" t="s">
        <v>129</v>
      </c>
      <c r="C96" s="3">
        <v>956</v>
      </c>
      <c r="D96" s="4">
        <f t="shared" si="78"/>
        <v>1.0779847548599522E-2</v>
      </c>
      <c r="E96" s="3">
        <v>90534</v>
      </c>
      <c r="F96" s="4">
        <f t="shared" si="78"/>
        <v>0.28651269360034937</v>
      </c>
      <c r="G96" s="3">
        <v>42884</v>
      </c>
      <c r="H96" s="4">
        <f t="shared" si="79"/>
        <v>0.24274053864354206</v>
      </c>
      <c r="I96" s="3">
        <v>370</v>
      </c>
      <c r="J96" s="5">
        <f t="shared" si="80"/>
        <v>0.27861445783132532</v>
      </c>
      <c r="K96" s="3">
        <v>650</v>
      </c>
      <c r="L96" s="4">
        <f t="shared" si="81"/>
        <v>6.1867641319969923E-3</v>
      </c>
      <c r="M96" s="68">
        <v>85845</v>
      </c>
      <c r="N96" s="4">
        <f t="shared" si="82"/>
        <v>0.24675690514037363</v>
      </c>
      <c r="O96" s="3">
        <v>43505</v>
      </c>
      <c r="P96" s="4">
        <f t="shared" si="83"/>
        <v>0.22659208216795054</v>
      </c>
      <c r="Q96" s="3">
        <v>199</v>
      </c>
      <c r="R96" s="5">
        <f t="shared" si="84"/>
        <v>0.24937343358395989</v>
      </c>
      <c r="S96" s="3">
        <v>773</v>
      </c>
      <c r="T96" s="4">
        <f t="shared" si="85"/>
        <v>6.6417493663272755E-3</v>
      </c>
      <c r="U96" s="3">
        <v>88022</v>
      </c>
      <c r="V96" s="4">
        <f t="shared" si="86"/>
        <v>0.2398445759626808</v>
      </c>
      <c r="W96" s="3">
        <v>42456</v>
      </c>
      <c r="X96" s="4">
        <f t="shared" si="87"/>
        <v>0.21693210907920352</v>
      </c>
      <c r="Y96" s="3">
        <v>139</v>
      </c>
      <c r="Z96" s="5">
        <f t="shared" si="88"/>
        <v>0.17797695262483995</v>
      </c>
    </row>
    <row r="97" spans="1:26" x14ac:dyDescent="0.3">
      <c r="A97" s="182"/>
      <c r="B97" s="68" t="s">
        <v>130</v>
      </c>
      <c r="C97" s="3">
        <v>126</v>
      </c>
      <c r="D97" s="4">
        <f t="shared" si="78"/>
        <v>1.4207748861124892E-3</v>
      </c>
      <c r="E97" s="3">
        <v>17459</v>
      </c>
      <c r="F97" s="4">
        <f t="shared" si="78"/>
        <v>5.5252447893261093E-2</v>
      </c>
      <c r="G97" s="3">
        <v>8941</v>
      </c>
      <c r="H97" s="4">
        <f t="shared" si="79"/>
        <v>5.0609624941980916E-2</v>
      </c>
      <c r="I97" s="3">
        <v>43</v>
      </c>
      <c r="J97" s="5">
        <f t="shared" si="80"/>
        <v>3.2379518072289157E-2</v>
      </c>
      <c r="K97" s="3">
        <v>65</v>
      </c>
      <c r="L97" s="4">
        <f t="shared" si="81"/>
        <v>6.1867641319969925E-4</v>
      </c>
      <c r="M97" s="68">
        <v>9218</v>
      </c>
      <c r="N97" s="4">
        <f t="shared" si="82"/>
        <v>2.64966527064356E-2</v>
      </c>
      <c r="O97" s="3">
        <v>8272</v>
      </c>
      <c r="P97" s="4">
        <f t="shared" si="83"/>
        <v>4.308400652093522E-2</v>
      </c>
      <c r="Q97" s="3">
        <v>38</v>
      </c>
      <c r="R97" s="5">
        <f t="shared" si="84"/>
        <v>4.7619047619047616E-2</v>
      </c>
      <c r="S97" s="3">
        <v>74</v>
      </c>
      <c r="T97" s="4">
        <f t="shared" si="85"/>
        <v>6.3582076728100701E-4</v>
      </c>
      <c r="U97" s="3">
        <v>8695</v>
      </c>
      <c r="V97" s="4">
        <f t="shared" si="86"/>
        <v>2.369235631995989E-2</v>
      </c>
      <c r="W97" s="3">
        <v>7411</v>
      </c>
      <c r="X97" s="4">
        <f t="shared" si="87"/>
        <v>3.7867059082013786E-2</v>
      </c>
      <c r="Y97" s="3">
        <v>44</v>
      </c>
      <c r="Z97" s="5">
        <f t="shared" si="88"/>
        <v>5.6338028169014086E-2</v>
      </c>
    </row>
    <row r="98" spans="1:26" x14ac:dyDescent="0.3">
      <c r="A98" s="182"/>
      <c r="B98" s="68" t="s">
        <v>131</v>
      </c>
      <c r="C98" s="3">
        <v>0</v>
      </c>
      <c r="D98" s="4">
        <f t="shared" si="78"/>
        <v>0</v>
      </c>
      <c r="E98" s="3">
        <v>0</v>
      </c>
      <c r="F98" s="4">
        <f t="shared" si="78"/>
        <v>0</v>
      </c>
      <c r="G98" s="3">
        <v>0</v>
      </c>
      <c r="H98" s="4">
        <f t="shared" si="79"/>
        <v>0</v>
      </c>
      <c r="I98" s="3">
        <v>0</v>
      </c>
      <c r="J98" s="5">
        <f t="shared" si="80"/>
        <v>0</v>
      </c>
      <c r="K98" s="3">
        <v>2</v>
      </c>
      <c r="L98" s="4">
        <f t="shared" si="81"/>
        <v>1.9036197329221514E-5</v>
      </c>
      <c r="M98" s="68">
        <v>124</v>
      </c>
      <c r="N98" s="4">
        <f t="shared" si="82"/>
        <v>3.5643143150336455E-4</v>
      </c>
      <c r="O98" s="3">
        <v>358</v>
      </c>
      <c r="P98" s="4">
        <f t="shared" si="83"/>
        <v>1.8646124679031443E-3</v>
      </c>
      <c r="Q98" s="3">
        <v>1</v>
      </c>
      <c r="R98" s="5">
        <f t="shared" si="84"/>
        <v>1.2531328320802004E-3</v>
      </c>
      <c r="S98" s="3">
        <v>5</v>
      </c>
      <c r="T98" s="4">
        <f t="shared" si="85"/>
        <v>4.2960862654122095E-5</v>
      </c>
      <c r="U98" s="3">
        <v>235</v>
      </c>
      <c r="V98" s="4">
        <f t="shared" si="86"/>
        <v>6.4033395459351056E-4</v>
      </c>
      <c r="W98" s="3">
        <v>281</v>
      </c>
      <c r="X98" s="4">
        <f t="shared" si="87"/>
        <v>1.4357905278701759E-3</v>
      </c>
      <c r="Y98" s="3">
        <v>1</v>
      </c>
      <c r="Z98" s="5">
        <f t="shared" si="88"/>
        <v>1.2804097311139564E-3</v>
      </c>
    </row>
    <row r="99" spans="1:26" x14ac:dyDescent="0.3">
      <c r="A99" s="182"/>
      <c r="B99" s="68" t="s">
        <v>132</v>
      </c>
      <c r="C99" s="3">
        <v>0</v>
      </c>
      <c r="D99" s="4">
        <f t="shared" si="78"/>
        <v>0</v>
      </c>
      <c r="E99" s="3">
        <v>0</v>
      </c>
      <c r="F99" s="4">
        <f t="shared" si="78"/>
        <v>0</v>
      </c>
      <c r="G99" s="3">
        <v>0</v>
      </c>
      <c r="H99" s="4">
        <f t="shared" si="79"/>
        <v>0</v>
      </c>
      <c r="I99" s="3">
        <v>0</v>
      </c>
      <c r="J99" s="5">
        <f t="shared" si="80"/>
        <v>0</v>
      </c>
      <c r="K99" s="3">
        <v>0</v>
      </c>
      <c r="L99" s="4">
        <f t="shared" si="81"/>
        <v>0</v>
      </c>
      <c r="M99" s="68">
        <v>61</v>
      </c>
      <c r="N99" s="4">
        <f t="shared" si="82"/>
        <v>1.7534126872342933E-4</v>
      </c>
      <c r="O99" s="3">
        <v>59</v>
      </c>
      <c r="P99" s="4">
        <f t="shared" si="83"/>
        <v>3.0729646817398188E-4</v>
      </c>
      <c r="Q99" s="3">
        <v>4</v>
      </c>
      <c r="R99" s="5">
        <f t="shared" si="84"/>
        <v>5.0125313283208017E-3</v>
      </c>
      <c r="S99" s="3">
        <v>3</v>
      </c>
      <c r="T99" s="4">
        <f t="shared" si="85"/>
        <v>2.5776517592473258E-5</v>
      </c>
      <c r="U99" s="3">
        <v>29</v>
      </c>
      <c r="V99" s="4">
        <f t="shared" si="86"/>
        <v>7.9019934822177902E-5</v>
      </c>
      <c r="W99" s="3">
        <v>74</v>
      </c>
      <c r="X99" s="4">
        <f t="shared" si="87"/>
        <v>3.7810853758858725E-4</v>
      </c>
      <c r="Y99" s="3">
        <v>0</v>
      </c>
      <c r="Z99" s="5">
        <f t="shared" si="88"/>
        <v>0</v>
      </c>
    </row>
    <row r="100" spans="1:26" x14ac:dyDescent="0.3">
      <c r="A100" s="182"/>
      <c r="B100" s="68" t="s">
        <v>133</v>
      </c>
      <c r="C100" s="3">
        <v>0</v>
      </c>
      <c r="D100" s="4">
        <f t="shared" si="78"/>
        <v>0</v>
      </c>
      <c r="E100" s="3">
        <v>0</v>
      </c>
      <c r="F100" s="4">
        <f t="shared" si="78"/>
        <v>0</v>
      </c>
      <c r="G100" s="3">
        <v>0</v>
      </c>
      <c r="H100" s="4">
        <f t="shared" si="79"/>
        <v>0</v>
      </c>
      <c r="I100" s="3">
        <v>0</v>
      </c>
      <c r="J100" s="5">
        <f t="shared" si="80"/>
        <v>0</v>
      </c>
      <c r="K100" s="3">
        <v>0</v>
      </c>
      <c r="L100" s="4">
        <f t="shared" si="81"/>
        <v>0</v>
      </c>
      <c r="M100" s="68">
        <v>71</v>
      </c>
      <c r="N100" s="4">
        <f t="shared" si="82"/>
        <v>2.0408573900595873E-4</v>
      </c>
      <c r="O100" s="3">
        <v>52</v>
      </c>
      <c r="P100" s="4">
        <f t="shared" si="83"/>
        <v>2.708375651702891E-4</v>
      </c>
      <c r="Q100" s="3">
        <v>0</v>
      </c>
      <c r="R100" s="5">
        <f t="shared" si="84"/>
        <v>0</v>
      </c>
      <c r="S100" s="3">
        <v>0</v>
      </c>
      <c r="T100" s="4">
        <f t="shared" si="85"/>
        <v>0</v>
      </c>
      <c r="U100" s="3">
        <v>11</v>
      </c>
      <c r="V100" s="4">
        <f t="shared" si="86"/>
        <v>2.9973078725653684E-5</v>
      </c>
      <c r="W100" s="3">
        <v>48</v>
      </c>
      <c r="X100" s="4">
        <f t="shared" si="87"/>
        <v>2.452595919493539E-4</v>
      </c>
      <c r="Y100" s="3">
        <v>1</v>
      </c>
      <c r="Z100" s="5">
        <f t="shared" si="88"/>
        <v>1.2804097311139564E-3</v>
      </c>
    </row>
    <row r="101" spans="1:26" x14ac:dyDescent="0.3">
      <c r="A101" s="182"/>
      <c r="B101" s="68" t="s">
        <v>134</v>
      </c>
      <c r="C101" s="3">
        <v>0</v>
      </c>
      <c r="D101" s="4">
        <f t="shared" si="78"/>
        <v>0</v>
      </c>
      <c r="E101" s="3">
        <v>0</v>
      </c>
      <c r="F101" s="4">
        <f t="shared" si="78"/>
        <v>0</v>
      </c>
      <c r="G101" s="3">
        <v>0</v>
      </c>
      <c r="H101" s="4">
        <f t="shared" si="79"/>
        <v>0</v>
      </c>
      <c r="I101" s="3">
        <v>0</v>
      </c>
      <c r="J101" s="5">
        <f t="shared" si="80"/>
        <v>0</v>
      </c>
      <c r="K101" s="3">
        <v>2</v>
      </c>
      <c r="L101" s="4">
        <f t="shared" si="81"/>
        <v>1.9036197329221514E-5</v>
      </c>
      <c r="M101" s="68">
        <v>2</v>
      </c>
      <c r="N101" s="4">
        <f t="shared" si="82"/>
        <v>5.74889405650588E-6</v>
      </c>
      <c r="O101" s="3">
        <v>24</v>
      </c>
      <c r="P101" s="4">
        <f t="shared" si="83"/>
        <v>1.2500195315551805E-4</v>
      </c>
      <c r="Q101" s="3">
        <v>0</v>
      </c>
      <c r="R101" s="5">
        <f t="shared" si="84"/>
        <v>0</v>
      </c>
      <c r="S101" s="3">
        <v>0</v>
      </c>
      <c r="T101" s="4">
        <f t="shared" si="85"/>
        <v>0</v>
      </c>
      <c r="U101" s="3">
        <v>3</v>
      </c>
      <c r="V101" s="4">
        <f t="shared" si="86"/>
        <v>8.1744760160873686E-6</v>
      </c>
      <c r="W101" s="3">
        <v>20</v>
      </c>
      <c r="X101" s="4">
        <f t="shared" si="87"/>
        <v>1.0219149664556412E-4</v>
      </c>
      <c r="Y101" s="3">
        <v>0</v>
      </c>
      <c r="Z101" s="5">
        <f t="shared" si="88"/>
        <v>0</v>
      </c>
    </row>
    <row r="102" spans="1:26" x14ac:dyDescent="0.3">
      <c r="A102" s="182"/>
      <c r="B102" s="68" t="s">
        <v>135</v>
      </c>
      <c r="C102" s="3">
        <v>0</v>
      </c>
      <c r="D102" s="4">
        <f t="shared" si="78"/>
        <v>0</v>
      </c>
      <c r="E102" s="3">
        <v>0</v>
      </c>
      <c r="F102" s="4">
        <f t="shared" si="78"/>
        <v>0</v>
      </c>
      <c r="G102" s="3">
        <v>0</v>
      </c>
      <c r="H102" s="4">
        <f t="shared" si="79"/>
        <v>0</v>
      </c>
      <c r="I102" s="3">
        <v>0</v>
      </c>
      <c r="J102" s="5">
        <f t="shared" si="80"/>
        <v>0</v>
      </c>
      <c r="K102" s="3">
        <v>0</v>
      </c>
      <c r="L102" s="4">
        <f t="shared" si="81"/>
        <v>0</v>
      </c>
      <c r="M102" s="68">
        <v>2</v>
      </c>
      <c r="N102" s="4">
        <f t="shared" si="82"/>
        <v>5.74889405650588E-6</v>
      </c>
      <c r="O102" s="3">
        <v>19</v>
      </c>
      <c r="P102" s="4">
        <f t="shared" si="83"/>
        <v>9.8959879581451794E-5</v>
      </c>
      <c r="Q102" s="3">
        <v>2</v>
      </c>
      <c r="R102" s="5">
        <f t="shared" si="84"/>
        <v>2.5062656641604009E-3</v>
      </c>
      <c r="S102" s="3">
        <v>0</v>
      </c>
      <c r="T102" s="4">
        <f t="shared" si="85"/>
        <v>0</v>
      </c>
      <c r="U102" s="3">
        <v>1</v>
      </c>
      <c r="V102" s="4">
        <f t="shared" si="86"/>
        <v>2.7248253386957897E-6</v>
      </c>
      <c r="W102" s="3">
        <v>18</v>
      </c>
      <c r="X102" s="4">
        <f t="shared" si="87"/>
        <v>9.1972346981007708E-5</v>
      </c>
      <c r="Y102" s="3">
        <v>1</v>
      </c>
      <c r="Z102" s="5">
        <f t="shared" si="88"/>
        <v>1.2804097311139564E-3</v>
      </c>
    </row>
    <row r="103" spans="1:26" x14ac:dyDescent="0.3">
      <c r="A103" s="182"/>
      <c r="B103" s="68" t="s">
        <v>136</v>
      </c>
      <c r="C103" s="3">
        <v>0</v>
      </c>
      <c r="D103" s="4">
        <f t="shared" si="78"/>
        <v>0</v>
      </c>
      <c r="E103" s="3">
        <v>0</v>
      </c>
      <c r="F103" s="4">
        <f t="shared" si="78"/>
        <v>0</v>
      </c>
      <c r="G103" s="3">
        <v>0</v>
      </c>
      <c r="H103" s="4">
        <f t="shared" si="79"/>
        <v>0</v>
      </c>
      <c r="I103" s="3">
        <v>0</v>
      </c>
      <c r="J103" s="5">
        <f t="shared" si="80"/>
        <v>0</v>
      </c>
      <c r="K103" s="3">
        <v>0</v>
      </c>
      <c r="L103" s="4">
        <f t="shared" si="81"/>
        <v>0</v>
      </c>
      <c r="M103" s="68">
        <v>1</v>
      </c>
      <c r="N103" s="4">
        <f t="shared" si="82"/>
        <v>2.87444702825294E-6</v>
      </c>
      <c r="O103" s="3">
        <v>14</v>
      </c>
      <c r="P103" s="4">
        <f t="shared" si="83"/>
        <v>7.2917806007385529E-5</v>
      </c>
      <c r="Q103" s="3">
        <v>0</v>
      </c>
      <c r="R103" s="5">
        <f t="shared" si="84"/>
        <v>0</v>
      </c>
      <c r="S103" s="3">
        <v>0</v>
      </c>
      <c r="T103" s="4">
        <f t="shared" si="85"/>
        <v>0</v>
      </c>
      <c r="U103" s="3">
        <v>0</v>
      </c>
      <c r="V103" s="4">
        <f t="shared" si="86"/>
        <v>0</v>
      </c>
      <c r="W103" s="3">
        <v>18</v>
      </c>
      <c r="X103" s="4">
        <f t="shared" si="87"/>
        <v>9.1972346981007708E-5</v>
      </c>
      <c r="Y103" s="3">
        <v>0</v>
      </c>
      <c r="Z103" s="5">
        <f t="shared" si="88"/>
        <v>0</v>
      </c>
    </row>
    <row r="104" spans="1:26" s="54" customFormat="1" ht="15" thickBot="1" x14ac:dyDescent="0.35">
      <c r="A104" s="183"/>
      <c r="B104" s="54" t="s">
        <v>137</v>
      </c>
      <c r="C104" s="57">
        <v>0</v>
      </c>
      <c r="D104" s="61">
        <f t="shared" si="78"/>
        <v>0</v>
      </c>
      <c r="E104" s="57">
        <v>0</v>
      </c>
      <c r="F104" s="61">
        <f t="shared" si="78"/>
        <v>0</v>
      </c>
      <c r="G104" s="57">
        <v>0</v>
      </c>
      <c r="H104" s="61">
        <f t="shared" si="79"/>
        <v>0</v>
      </c>
      <c r="I104" s="57">
        <v>0</v>
      </c>
      <c r="J104" s="62">
        <f t="shared" si="80"/>
        <v>0</v>
      </c>
      <c r="K104" s="57">
        <v>0</v>
      </c>
      <c r="L104" s="61">
        <f t="shared" si="81"/>
        <v>0</v>
      </c>
      <c r="M104" s="57">
        <v>0</v>
      </c>
      <c r="N104" s="61">
        <f t="shared" si="82"/>
        <v>0</v>
      </c>
      <c r="O104" s="57">
        <v>6</v>
      </c>
      <c r="P104" s="61">
        <f t="shared" si="83"/>
        <v>3.1250488288879511E-5</v>
      </c>
      <c r="Q104" s="57">
        <v>0</v>
      </c>
      <c r="R104" s="62">
        <f t="shared" si="84"/>
        <v>0</v>
      </c>
      <c r="S104" s="57">
        <v>0</v>
      </c>
      <c r="T104" s="61">
        <f t="shared" si="85"/>
        <v>0</v>
      </c>
      <c r="U104" s="57">
        <v>0</v>
      </c>
      <c r="V104" s="61">
        <f t="shared" si="86"/>
        <v>0</v>
      </c>
      <c r="W104" s="57">
        <v>3</v>
      </c>
      <c r="X104" s="61">
        <f t="shared" si="87"/>
        <v>1.5328724496834619E-5</v>
      </c>
      <c r="Y104" s="57">
        <v>1</v>
      </c>
      <c r="Z104" s="62">
        <f t="shared" si="88"/>
        <v>1.2804097311139564E-3</v>
      </c>
    </row>
    <row r="105" spans="1:26" x14ac:dyDescent="0.3">
      <c r="A105" s="181" t="s">
        <v>9</v>
      </c>
      <c r="B105" s="68" t="s">
        <v>126</v>
      </c>
      <c r="C105" s="3">
        <v>10442</v>
      </c>
      <c r="D105" s="4">
        <f>C105/SUM(C$105:C$116)</f>
        <v>0.84735859774405586</v>
      </c>
      <c r="E105" s="3">
        <v>5407</v>
      </c>
      <c r="F105" s="4">
        <f>E105/SUM(E$105:E$116)</f>
        <v>0.13614160539832812</v>
      </c>
      <c r="G105" s="3">
        <v>1927</v>
      </c>
      <c r="H105" s="4">
        <f>G105/SUM(G$105:G$116)</f>
        <v>0.11454556262260002</v>
      </c>
      <c r="I105" s="3">
        <v>14</v>
      </c>
      <c r="J105" s="5">
        <f>I105/SUM(I$105:I$116)</f>
        <v>9.3959731543624164E-2</v>
      </c>
      <c r="K105" s="3">
        <v>13357</v>
      </c>
      <c r="L105" s="4">
        <f>K105/SUM(K$105:K$116)</f>
        <v>0.93832103969090275</v>
      </c>
      <c r="M105" s="3">
        <v>6238</v>
      </c>
      <c r="N105" s="4">
        <f>M105/SUM(M$105:M$116)</f>
        <v>0.14091443028824432</v>
      </c>
      <c r="O105" s="3">
        <v>2152</v>
      </c>
      <c r="P105" s="4">
        <f>O105/SUM(O$105:O$116)</f>
        <v>0.11632432432432432</v>
      </c>
      <c r="Q105" s="3">
        <v>21</v>
      </c>
      <c r="R105" s="5">
        <f>Q105/SUM(Q$105:Q$116)</f>
        <v>0.20192307692307693</v>
      </c>
      <c r="S105" s="3">
        <v>14426</v>
      </c>
      <c r="T105" s="4">
        <f>S105/SUM(S$105:S$116)</f>
        <v>0.94702291078579404</v>
      </c>
      <c r="U105" s="3">
        <v>7297</v>
      </c>
      <c r="V105" s="4">
        <f>U105/SUM(U$105:U$116)</f>
        <v>0.16847135963798399</v>
      </c>
      <c r="W105" s="3">
        <v>2312</v>
      </c>
      <c r="X105" s="4">
        <f>W105/SUM(W$105:W$116)</f>
        <v>0.13455942265161216</v>
      </c>
      <c r="Y105" s="3">
        <v>9</v>
      </c>
      <c r="Z105" s="5">
        <f>Y105/SUM(Y$105:Y$116)</f>
        <v>0.10588235294117647</v>
      </c>
    </row>
    <row r="106" spans="1:26" x14ac:dyDescent="0.3">
      <c r="A106" s="182"/>
      <c r="B106" s="68" t="s">
        <v>127</v>
      </c>
      <c r="C106" s="3">
        <v>1282</v>
      </c>
      <c r="D106" s="4">
        <f t="shared" ref="D106:F116" si="89">C106/SUM(C$105:C$116)</f>
        <v>0.104033108820904</v>
      </c>
      <c r="E106" s="3">
        <v>8911</v>
      </c>
      <c r="F106" s="4">
        <f t="shared" si="89"/>
        <v>0.22436801289152986</v>
      </c>
      <c r="G106" s="3">
        <v>4144</v>
      </c>
      <c r="H106" s="4">
        <f t="shared" ref="H106:H116" si="90">G106/SUM(G$105:G$116)</f>
        <v>0.24632942994709622</v>
      </c>
      <c r="I106" s="3">
        <v>41</v>
      </c>
      <c r="J106" s="5">
        <f t="shared" ref="J106:J116" si="91">I106/SUM(I$105:I$116)</f>
        <v>0.27516778523489932</v>
      </c>
      <c r="K106" s="3">
        <v>469</v>
      </c>
      <c r="L106" s="4">
        <f t="shared" ref="L106:L116" si="92">K106/SUM(K$105:K$116)</f>
        <v>3.2946961714085003E-2</v>
      </c>
      <c r="M106" s="3">
        <v>9697</v>
      </c>
      <c r="N106" s="4">
        <f t="shared" ref="N106:N116" si="93">M106/SUM(M$105:M$116)</f>
        <v>0.21905213698382578</v>
      </c>
      <c r="O106" s="3">
        <v>4507</v>
      </c>
      <c r="P106" s="4">
        <f t="shared" ref="P106:P116" si="94">O106/SUM(O$105:O$116)</f>
        <v>0.24362162162162163</v>
      </c>
      <c r="Q106" s="3">
        <v>27</v>
      </c>
      <c r="R106" s="5">
        <f t="shared" ref="R106:T116" si="95">Q106/SUM(Q$105:Q$116)</f>
        <v>0.25961538461538464</v>
      </c>
      <c r="S106" s="3">
        <v>490</v>
      </c>
      <c r="T106" s="4">
        <f t="shared" si="95"/>
        <v>3.216700584257861E-2</v>
      </c>
      <c r="U106" s="3">
        <v>10029</v>
      </c>
      <c r="V106" s="4">
        <f t="shared" ref="V106:V116" si="96">U106/SUM(U$105:U$116)</f>
        <v>0.23154711056726618</v>
      </c>
      <c r="W106" s="3">
        <v>4571</v>
      </c>
      <c r="X106" s="4">
        <f t="shared" ref="X106:X116" si="97">W106/SUM(W$105:W$116)</f>
        <v>0.26603422186008613</v>
      </c>
      <c r="Y106" s="3">
        <v>28</v>
      </c>
      <c r="Z106" s="5">
        <f t="shared" ref="Z106:Z116" si="98">Y106/SUM(Y$105:Y$116)</f>
        <v>0.32941176470588235</v>
      </c>
    </row>
    <row r="107" spans="1:26" x14ac:dyDescent="0.3">
      <c r="A107" s="182"/>
      <c r="B107" s="68" t="s">
        <v>128</v>
      </c>
      <c r="C107" s="3">
        <v>434</v>
      </c>
      <c r="D107" s="4">
        <f t="shared" si="89"/>
        <v>3.5218696745922262E-2</v>
      </c>
      <c r="E107" s="3">
        <v>10101</v>
      </c>
      <c r="F107" s="4">
        <f t="shared" si="89"/>
        <v>0.25433074831302244</v>
      </c>
      <c r="G107" s="3">
        <v>4568</v>
      </c>
      <c r="H107" s="4">
        <f t="shared" si="90"/>
        <v>0.27153302026986864</v>
      </c>
      <c r="I107" s="3">
        <v>37</v>
      </c>
      <c r="J107" s="5">
        <f t="shared" si="91"/>
        <v>0.24832214765100671</v>
      </c>
      <c r="K107" s="3">
        <v>263</v>
      </c>
      <c r="L107" s="4">
        <f t="shared" si="92"/>
        <v>1.8475588338602036E-2</v>
      </c>
      <c r="M107" s="3">
        <v>13764</v>
      </c>
      <c r="N107" s="4">
        <f t="shared" si="93"/>
        <v>0.31092436974789917</v>
      </c>
      <c r="O107" s="3">
        <v>5885</v>
      </c>
      <c r="P107" s="4">
        <f t="shared" si="94"/>
        <v>0.31810810810810813</v>
      </c>
      <c r="Q107" s="3">
        <v>20</v>
      </c>
      <c r="R107" s="5">
        <f t="shared" si="95"/>
        <v>0.19230769230769232</v>
      </c>
      <c r="S107" s="3">
        <v>165</v>
      </c>
      <c r="T107" s="4">
        <f t="shared" si="95"/>
        <v>1.0831746865358104E-2</v>
      </c>
      <c r="U107" s="3">
        <v>12659</v>
      </c>
      <c r="V107" s="4">
        <f t="shared" si="96"/>
        <v>0.29226791032715349</v>
      </c>
      <c r="W107" s="3">
        <v>4971</v>
      </c>
      <c r="X107" s="4">
        <f t="shared" si="97"/>
        <v>0.28931439878943083</v>
      </c>
      <c r="Y107" s="3">
        <v>17</v>
      </c>
      <c r="Z107" s="5">
        <f t="shared" si="98"/>
        <v>0.2</v>
      </c>
    </row>
    <row r="108" spans="1:26" x14ac:dyDescent="0.3">
      <c r="A108" s="182"/>
      <c r="B108" s="68" t="s">
        <v>129</v>
      </c>
      <c r="C108" s="3">
        <v>138</v>
      </c>
      <c r="D108" s="4">
        <f t="shared" si="89"/>
        <v>1.1198571776353161E-2</v>
      </c>
      <c r="E108" s="3">
        <v>12355</v>
      </c>
      <c r="F108" s="4">
        <f t="shared" si="89"/>
        <v>0.3110836942290261</v>
      </c>
      <c r="G108" s="3">
        <v>4983</v>
      </c>
      <c r="H108" s="4">
        <f t="shared" si="90"/>
        <v>0.29620162872258216</v>
      </c>
      <c r="I108" s="3">
        <v>47</v>
      </c>
      <c r="J108" s="5">
        <f t="shared" si="91"/>
        <v>0.31543624161073824</v>
      </c>
      <c r="K108" s="3">
        <v>120</v>
      </c>
      <c r="L108" s="4">
        <f t="shared" si="92"/>
        <v>8.4299262381454156E-3</v>
      </c>
      <c r="M108" s="3">
        <v>12709</v>
      </c>
      <c r="N108" s="4">
        <f t="shared" si="93"/>
        <v>0.28709225625734164</v>
      </c>
      <c r="O108" s="3">
        <v>4839</v>
      </c>
      <c r="P108" s="4">
        <f t="shared" si="94"/>
        <v>0.26156756756756755</v>
      </c>
      <c r="Q108" s="3">
        <v>30</v>
      </c>
      <c r="R108" s="5">
        <f t="shared" si="95"/>
        <v>0.28846153846153844</v>
      </c>
      <c r="S108" s="3">
        <v>138</v>
      </c>
      <c r="T108" s="4">
        <f t="shared" si="95"/>
        <v>9.0592791964813242E-3</v>
      </c>
      <c r="U108" s="3">
        <v>12023</v>
      </c>
      <c r="V108" s="4">
        <f t="shared" si="96"/>
        <v>0.27758409715327964</v>
      </c>
      <c r="W108" s="3">
        <v>4482</v>
      </c>
      <c r="X108" s="4">
        <f t="shared" si="97"/>
        <v>0.26085438249330695</v>
      </c>
      <c r="Y108" s="3">
        <v>27</v>
      </c>
      <c r="Z108" s="5">
        <f t="shared" si="98"/>
        <v>0.31764705882352939</v>
      </c>
    </row>
    <row r="109" spans="1:26" x14ac:dyDescent="0.3">
      <c r="A109" s="182"/>
      <c r="B109" s="68" t="s">
        <v>130</v>
      </c>
      <c r="C109" s="3">
        <v>27</v>
      </c>
      <c r="D109" s="4">
        <f t="shared" si="89"/>
        <v>2.1910249127647489E-3</v>
      </c>
      <c r="E109" s="3">
        <v>2942</v>
      </c>
      <c r="F109" s="4">
        <f t="shared" si="89"/>
        <v>7.4075939168093463E-2</v>
      </c>
      <c r="G109" s="3">
        <v>1201</v>
      </c>
      <c r="H109" s="4">
        <f t="shared" si="90"/>
        <v>7.1390358437852935E-2</v>
      </c>
      <c r="I109" s="3">
        <v>10</v>
      </c>
      <c r="J109" s="5">
        <f t="shared" si="91"/>
        <v>6.7114093959731544E-2</v>
      </c>
      <c r="K109" s="3">
        <v>19</v>
      </c>
      <c r="L109" s="4">
        <f t="shared" si="92"/>
        <v>1.334738321039691E-3</v>
      </c>
      <c r="M109" s="3">
        <v>1847</v>
      </c>
      <c r="N109" s="4">
        <f t="shared" si="93"/>
        <v>4.1723140869250927E-2</v>
      </c>
      <c r="O109" s="3">
        <v>1071</v>
      </c>
      <c r="P109" s="4">
        <f t="shared" si="94"/>
        <v>5.7891891891891895E-2</v>
      </c>
      <c r="Q109" s="3">
        <v>6</v>
      </c>
      <c r="R109" s="5">
        <f t="shared" si="95"/>
        <v>5.7692307692307696E-2</v>
      </c>
      <c r="S109" s="3">
        <v>13</v>
      </c>
      <c r="T109" s="4">
        <f t="shared" si="95"/>
        <v>8.5341035908882029E-4</v>
      </c>
      <c r="U109" s="3">
        <v>1285</v>
      </c>
      <c r="V109" s="4">
        <f t="shared" si="96"/>
        <v>2.9667767183062823E-2</v>
      </c>
      <c r="W109" s="3">
        <v>799</v>
      </c>
      <c r="X109" s="4">
        <f t="shared" si="97"/>
        <v>4.6502153416365967E-2</v>
      </c>
      <c r="Y109" s="3">
        <v>3</v>
      </c>
      <c r="Z109" s="5">
        <f t="shared" si="98"/>
        <v>3.5294117647058823E-2</v>
      </c>
    </row>
    <row r="110" spans="1:26" x14ac:dyDescent="0.3">
      <c r="A110" s="182"/>
      <c r="B110" s="68" t="s">
        <v>131</v>
      </c>
      <c r="C110" s="3">
        <v>0</v>
      </c>
      <c r="D110" s="4">
        <f t="shared" si="89"/>
        <v>0</v>
      </c>
      <c r="E110" s="3">
        <v>0</v>
      </c>
      <c r="F110" s="4">
        <f t="shared" si="89"/>
        <v>0</v>
      </c>
      <c r="G110" s="3">
        <v>0</v>
      </c>
      <c r="H110" s="4">
        <f t="shared" si="90"/>
        <v>0</v>
      </c>
      <c r="I110" s="3">
        <v>0</v>
      </c>
      <c r="J110" s="5">
        <f t="shared" si="91"/>
        <v>0</v>
      </c>
      <c r="K110" s="3">
        <v>5</v>
      </c>
      <c r="L110" s="4">
        <f t="shared" si="92"/>
        <v>3.5124692658939234E-4</v>
      </c>
      <c r="M110" s="3">
        <v>7</v>
      </c>
      <c r="N110" s="4">
        <f t="shared" si="93"/>
        <v>1.5812776723592663E-4</v>
      </c>
      <c r="O110" s="3">
        <v>33</v>
      </c>
      <c r="P110" s="4">
        <f t="shared" si="94"/>
        <v>1.7837837837837837E-3</v>
      </c>
      <c r="Q110" s="3">
        <v>0</v>
      </c>
      <c r="R110" s="5">
        <f t="shared" si="95"/>
        <v>0</v>
      </c>
      <c r="S110" s="3">
        <v>0</v>
      </c>
      <c r="T110" s="4">
        <f t="shared" si="95"/>
        <v>0</v>
      </c>
      <c r="U110" s="3">
        <v>15</v>
      </c>
      <c r="V110" s="4">
        <f t="shared" si="96"/>
        <v>3.4631634844042202E-4</v>
      </c>
      <c r="W110" s="3">
        <v>33</v>
      </c>
      <c r="X110" s="4">
        <f t="shared" si="97"/>
        <v>1.9206145966709346E-3</v>
      </c>
      <c r="Y110" s="3">
        <v>0</v>
      </c>
      <c r="Z110" s="5">
        <f t="shared" si="98"/>
        <v>0</v>
      </c>
    </row>
    <row r="111" spans="1:26" x14ac:dyDescent="0.3">
      <c r="A111" s="182"/>
      <c r="B111" s="68" t="s">
        <v>132</v>
      </c>
      <c r="C111" s="3">
        <v>0</v>
      </c>
      <c r="D111" s="4">
        <f t="shared" si="89"/>
        <v>0</v>
      </c>
      <c r="E111" s="3">
        <v>0</v>
      </c>
      <c r="F111" s="4">
        <f t="shared" si="89"/>
        <v>0</v>
      </c>
      <c r="G111" s="3">
        <v>0</v>
      </c>
      <c r="H111" s="4">
        <f t="shared" si="90"/>
        <v>0</v>
      </c>
      <c r="I111" s="3">
        <v>0</v>
      </c>
      <c r="J111" s="5">
        <f t="shared" si="91"/>
        <v>0</v>
      </c>
      <c r="K111" s="3">
        <v>2</v>
      </c>
      <c r="L111" s="4">
        <f t="shared" si="92"/>
        <v>1.4049877063575695E-4</v>
      </c>
      <c r="M111" s="3">
        <v>1</v>
      </c>
      <c r="N111" s="4">
        <f t="shared" si="93"/>
        <v>2.2589681033703803E-5</v>
      </c>
      <c r="O111" s="3">
        <v>6</v>
      </c>
      <c r="P111" s="4">
        <f t="shared" si="94"/>
        <v>3.2432432432432431E-4</v>
      </c>
      <c r="Q111" s="3">
        <v>0</v>
      </c>
      <c r="R111" s="5">
        <f t="shared" si="95"/>
        <v>0</v>
      </c>
      <c r="S111" s="3">
        <v>1</v>
      </c>
      <c r="T111" s="4">
        <f t="shared" si="95"/>
        <v>6.5646950699140019E-5</v>
      </c>
      <c r="U111" s="3">
        <v>5</v>
      </c>
      <c r="V111" s="4">
        <f t="shared" si="96"/>
        <v>1.1543878281347401E-4</v>
      </c>
      <c r="W111" s="3">
        <v>5</v>
      </c>
      <c r="X111" s="4">
        <f t="shared" si="97"/>
        <v>2.9100221161680828E-4</v>
      </c>
      <c r="Y111" s="3">
        <v>0</v>
      </c>
      <c r="Z111" s="5">
        <f t="shared" si="98"/>
        <v>0</v>
      </c>
    </row>
    <row r="112" spans="1:26" x14ac:dyDescent="0.3">
      <c r="A112" s="182"/>
      <c r="B112" s="68" t="s">
        <v>133</v>
      </c>
      <c r="C112" s="3">
        <v>0</v>
      </c>
      <c r="D112" s="4">
        <f t="shared" si="89"/>
        <v>0</v>
      </c>
      <c r="E112" s="3">
        <v>0</v>
      </c>
      <c r="F112" s="4">
        <f t="shared" si="89"/>
        <v>0</v>
      </c>
      <c r="G112" s="3">
        <v>0</v>
      </c>
      <c r="H112" s="4">
        <f t="shared" si="90"/>
        <v>0</v>
      </c>
      <c r="I112" s="3">
        <v>0</v>
      </c>
      <c r="J112" s="5">
        <f t="shared" si="91"/>
        <v>0</v>
      </c>
      <c r="K112" s="3">
        <v>0</v>
      </c>
      <c r="L112" s="4">
        <f t="shared" si="92"/>
        <v>0</v>
      </c>
      <c r="M112" s="3">
        <v>5</v>
      </c>
      <c r="N112" s="4">
        <f t="shared" si="93"/>
        <v>1.1294840516851902E-4</v>
      </c>
      <c r="O112" s="3">
        <v>4</v>
      </c>
      <c r="P112" s="4">
        <f t="shared" si="94"/>
        <v>2.1621621621621621E-4</v>
      </c>
      <c r="Q112" s="3">
        <v>0</v>
      </c>
      <c r="R112" s="5">
        <f t="shared" si="95"/>
        <v>0</v>
      </c>
      <c r="S112" s="3">
        <v>0</v>
      </c>
      <c r="T112" s="4">
        <f t="shared" si="95"/>
        <v>0</v>
      </c>
      <c r="U112" s="3">
        <v>0</v>
      </c>
      <c r="V112" s="4">
        <f t="shared" si="96"/>
        <v>0</v>
      </c>
      <c r="W112" s="3">
        <v>3</v>
      </c>
      <c r="X112" s="4">
        <f t="shared" si="97"/>
        <v>1.7460132697008496E-4</v>
      </c>
      <c r="Y112" s="3">
        <v>0</v>
      </c>
      <c r="Z112" s="5">
        <f t="shared" si="98"/>
        <v>0</v>
      </c>
    </row>
    <row r="113" spans="1:26" x14ac:dyDescent="0.3">
      <c r="A113" s="182"/>
      <c r="B113" s="68" t="s">
        <v>134</v>
      </c>
      <c r="C113" s="3">
        <v>0</v>
      </c>
      <c r="D113" s="4">
        <f t="shared" si="89"/>
        <v>0</v>
      </c>
      <c r="E113" s="3">
        <v>0</v>
      </c>
      <c r="F113" s="4">
        <f t="shared" si="89"/>
        <v>0</v>
      </c>
      <c r="G113" s="3">
        <v>0</v>
      </c>
      <c r="H113" s="4">
        <f t="shared" si="90"/>
        <v>0</v>
      </c>
      <c r="I113" s="3">
        <v>0</v>
      </c>
      <c r="J113" s="5">
        <f t="shared" si="91"/>
        <v>0</v>
      </c>
      <c r="K113" s="3">
        <v>0</v>
      </c>
      <c r="L113" s="4">
        <f t="shared" si="92"/>
        <v>0</v>
      </c>
      <c r="M113" s="3">
        <v>0</v>
      </c>
      <c r="N113" s="4">
        <f t="shared" si="93"/>
        <v>0</v>
      </c>
      <c r="O113" s="3">
        <v>0</v>
      </c>
      <c r="P113" s="4">
        <f t="shared" si="94"/>
        <v>0</v>
      </c>
      <c r="Q113" s="3">
        <v>0</v>
      </c>
      <c r="R113" s="5">
        <f t="shared" si="95"/>
        <v>0</v>
      </c>
      <c r="S113" s="3">
        <v>0</v>
      </c>
      <c r="T113" s="4">
        <f t="shared" si="95"/>
        <v>0</v>
      </c>
      <c r="U113" s="3">
        <v>0</v>
      </c>
      <c r="V113" s="4">
        <f t="shared" si="96"/>
        <v>0</v>
      </c>
      <c r="W113" s="3">
        <v>2</v>
      </c>
      <c r="X113" s="4">
        <f t="shared" si="97"/>
        <v>1.1640088464672332E-4</v>
      </c>
      <c r="Y113" s="3">
        <v>1</v>
      </c>
      <c r="Z113" s="5">
        <f t="shared" si="98"/>
        <v>1.1764705882352941E-2</v>
      </c>
    </row>
    <row r="114" spans="1:26" x14ac:dyDescent="0.3">
      <c r="A114" s="182"/>
      <c r="B114" s="68" t="s">
        <v>135</v>
      </c>
      <c r="C114" s="3">
        <v>0</v>
      </c>
      <c r="D114" s="4">
        <f t="shared" si="89"/>
        <v>0</v>
      </c>
      <c r="E114" s="3">
        <v>0</v>
      </c>
      <c r="F114" s="4">
        <f t="shared" si="89"/>
        <v>0</v>
      </c>
      <c r="G114" s="3">
        <v>0</v>
      </c>
      <c r="H114" s="4">
        <f t="shared" si="90"/>
        <v>0</v>
      </c>
      <c r="I114" s="3">
        <v>0</v>
      </c>
      <c r="J114" s="5">
        <f t="shared" si="91"/>
        <v>0</v>
      </c>
      <c r="K114" s="3">
        <v>0</v>
      </c>
      <c r="L114" s="4">
        <f t="shared" si="92"/>
        <v>0</v>
      </c>
      <c r="M114" s="3">
        <v>0</v>
      </c>
      <c r="N114" s="4">
        <f t="shared" si="93"/>
        <v>0</v>
      </c>
      <c r="O114" s="3">
        <v>0</v>
      </c>
      <c r="P114" s="4">
        <f t="shared" si="94"/>
        <v>0</v>
      </c>
      <c r="Q114" s="3">
        <v>0</v>
      </c>
      <c r="R114" s="5">
        <f t="shared" si="95"/>
        <v>0</v>
      </c>
      <c r="S114" s="3">
        <v>0</v>
      </c>
      <c r="T114" s="4">
        <f t="shared" si="95"/>
        <v>0</v>
      </c>
      <c r="U114" s="3">
        <v>0</v>
      </c>
      <c r="V114" s="4">
        <f t="shared" si="96"/>
        <v>0</v>
      </c>
      <c r="W114" s="3">
        <v>2</v>
      </c>
      <c r="X114" s="4">
        <f t="shared" si="97"/>
        <v>1.1640088464672332E-4</v>
      </c>
      <c r="Y114" s="3">
        <v>0</v>
      </c>
      <c r="Z114" s="5">
        <f t="shared" si="98"/>
        <v>0</v>
      </c>
    </row>
    <row r="115" spans="1:26" x14ac:dyDescent="0.3">
      <c r="A115" s="182"/>
      <c r="B115" s="68" t="s">
        <v>136</v>
      </c>
      <c r="C115" s="3">
        <v>0</v>
      </c>
      <c r="D115" s="4">
        <f t="shared" si="89"/>
        <v>0</v>
      </c>
      <c r="E115" s="3">
        <v>0</v>
      </c>
      <c r="F115" s="4">
        <f t="shared" si="89"/>
        <v>0</v>
      </c>
      <c r="G115" s="3">
        <v>0</v>
      </c>
      <c r="H115" s="4">
        <f t="shared" si="90"/>
        <v>0</v>
      </c>
      <c r="I115" s="3">
        <v>0</v>
      </c>
      <c r="J115" s="5">
        <f t="shared" si="91"/>
        <v>0</v>
      </c>
      <c r="K115" s="3">
        <v>0</v>
      </c>
      <c r="L115" s="4">
        <f t="shared" si="92"/>
        <v>0</v>
      </c>
      <c r="M115" s="3">
        <v>0</v>
      </c>
      <c r="N115" s="4">
        <f t="shared" si="93"/>
        <v>0</v>
      </c>
      <c r="O115" s="3">
        <v>3</v>
      </c>
      <c r="P115" s="4">
        <f t="shared" si="94"/>
        <v>1.6216216216216215E-4</v>
      </c>
      <c r="Q115" s="3">
        <v>0</v>
      </c>
      <c r="R115" s="5">
        <f t="shared" si="95"/>
        <v>0</v>
      </c>
      <c r="S115" s="3">
        <v>0</v>
      </c>
      <c r="T115" s="4">
        <f t="shared" si="95"/>
        <v>0</v>
      </c>
      <c r="U115" s="3">
        <v>0</v>
      </c>
      <c r="V115" s="4">
        <f t="shared" si="96"/>
        <v>0</v>
      </c>
      <c r="W115" s="3">
        <v>1</v>
      </c>
      <c r="X115" s="4">
        <f t="shared" si="97"/>
        <v>5.8200442323361659E-5</v>
      </c>
      <c r="Y115" s="3">
        <v>0</v>
      </c>
      <c r="Z115" s="5">
        <f t="shared" si="98"/>
        <v>0</v>
      </c>
    </row>
    <row r="116" spans="1:26" s="54" customFormat="1" ht="15" thickBot="1" x14ac:dyDescent="0.35">
      <c r="A116" s="183"/>
      <c r="B116" s="54" t="s">
        <v>137</v>
      </c>
      <c r="C116" s="57">
        <v>0</v>
      </c>
      <c r="D116" s="61">
        <f t="shared" si="89"/>
        <v>0</v>
      </c>
      <c r="E116" s="57">
        <v>0</v>
      </c>
      <c r="F116" s="61">
        <f t="shared" si="89"/>
        <v>0</v>
      </c>
      <c r="G116" s="57">
        <v>0</v>
      </c>
      <c r="H116" s="61">
        <f t="shared" si="90"/>
        <v>0</v>
      </c>
      <c r="I116" s="57">
        <v>0</v>
      </c>
      <c r="J116" s="62">
        <f t="shared" si="91"/>
        <v>0</v>
      </c>
      <c r="K116" s="57">
        <v>0</v>
      </c>
      <c r="L116" s="61">
        <f t="shared" si="92"/>
        <v>0</v>
      </c>
      <c r="M116" s="57">
        <v>0</v>
      </c>
      <c r="N116" s="61">
        <f t="shared" si="93"/>
        <v>0</v>
      </c>
      <c r="O116" s="57">
        <v>0</v>
      </c>
      <c r="P116" s="61">
        <f t="shared" si="94"/>
        <v>0</v>
      </c>
      <c r="Q116" s="57">
        <v>0</v>
      </c>
      <c r="R116" s="62">
        <f t="shared" si="95"/>
        <v>0</v>
      </c>
      <c r="S116" s="57">
        <v>0</v>
      </c>
      <c r="T116" s="61">
        <f t="shared" si="95"/>
        <v>0</v>
      </c>
      <c r="U116" s="57">
        <v>0</v>
      </c>
      <c r="V116" s="61">
        <f t="shared" si="96"/>
        <v>0</v>
      </c>
      <c r="W116" s="57">
        <v>1</v>
      </c>
      <c r="X116" s="61">
        <f t="shared" si="97"/>
        <v>5.8200442323361659E-5</v>
      </c>
      <c r="Y116" s="57">
        <v>0</v>
      </c>
      <c r="Z116" s="62">
        <f t="shared" si="98"/>
        <v>0</v>
      </c>
    </row>
    <row r="117" spans="1:26" x14ac:dyDescent="0.3">
      <c r="A117" s="181" t="s">
        <v>10</v>
      </c>
      <c r="B117" s="68" t="s">
        <v>126</v>
      </c>
      <c r="C117" s="3">
        <v>22882</v>
      </c>
      <c r="D117" s="4">
        <f>C117/SUM(C$117:C$128)</f>
        <v>0.83697282270748752</v>
      </c>
      <c r="E117" s="3">
        <v>11478</v>
      </c>
      <c r="F117" s="4">
        <f>E117/SUM(E$117:E$128)</f>
        <v>9.8682004591060329E-2</v>
      </c>
      <c r="G117" s="3">
        <v>11767</v>
      </c>
      <c r="H117" s="4">
        <f>G117/SUM(G$117:G$128)</f>
        <v>0.15286185663436305</v>
      </c>
      <c r="I117" s="3">
        <v>104</v>
      </c>
      <c r="J117" s="5">
        <f>I117/SUM(I$117:I$128)</f>
        <v>8.3938660209846652E-2</v>
      </c>
      <c r="K117" s="3">
        <v>29766</v>
      </c>
      <c r="L117" s="4">
        <f>K117/SUM(K$117:K$128)</f>
        <v>0.92426641825803446</v>
      </c>
      <c r="M117" s="3">
        <v>13602</v>
      </c>
      <c r="N117" s="4">
        <f>M117/SUM(M$117:M$128)</f>
        <v>0.10825049939118048</v>
      </c>
      <c r="O117" s="3">
        <v>12020</v>
      </c>
      <c r="P117" s="4">
        <f>O117/SUM(O$117:O$128)</f>
        <v>0.14137683631102904</v>
      </c>
      <c r="Q117" s="3">
        <v>100</v>
      </c>
      <c r="R117" s="5">
        <f>Q117/SUM(Q$117:Q$128)</f>
        <v>0.22026431718061673</v>
      </c>
      <c r="S117" s="3">
        <v>29512</v>
      </c>
      <c r="T117" s="4">
        <f>S117/SUM(S$117:S$128)</f>
        <v>0.9283130445723633</v>
      </c>
      <c r="U117" s="3">
        <v>16482</v>
      </c>
      <c r="V117" s="4">
        <f>U117/SUM(U$117:U$128)</f>
        <v>0.12366539364791153</v>
      </c>
      <c r="W117" s="3">
        <v>13251</v>
      </c>
      <c r="X117" s="4">
        <f>W117/SUM(W$117:W$128)</f>
        <v>0.15536405205768555</v>
      </c>
      <c r="Y117" s="3">
        <v>112</v>
      </c>
      <c r="Z117" s="5">
        <f>Y117/SUM(Y$117:Y$128)</f>
        <v>0.25688073394495414</v>
      </c>
    </row>
    <row r="118" spans="1:26" x14ac:dyDescent="0.3">
      <c r="A118" s="182"/>
      <c r="B118" s="68" t="s">
        <v>127</v>
      </c>
      <c r="C118" s="3">
        <v>2294</v>
      </c>
      <c r="D118" s="4">
        <f t="shared" ref="D118:F128" si="99">C118/SUM(C$117:C$128)</f>
        <v>8.3909433410146672E-2</v>
      </c>
      <c r="E118" s="3">
        <v>24496</v>
      </c>
      <c r="F118" s="4">
        <f t="shared" si="99"/>
        <v>0.21060414571028174</v>
      </c>
      <c r="G118" s="3">
        <v>20957</v>
      </c>
      <c r="H118" s="4">
        <f t="shared" ref="H118:H128" si="100">G118/SUM(G$117:G$128)</f>
        <v>0.27224661591623583</v>
      </c>
      <c r="I118" s="3">
        <v>164</v>
      </c>
      <c r="J118" s="5">
        <f t="shared" ref="J118:L128" si="101">I118/SUM(I$117:I$128)</f>
        <v>0.13236481033091202</v>
      </c>
      <c r="K118" s="3">
        <v>1147</v>
      </c>
      <c r="L118" s="4">
        <f t="shared" si="101"/>
        <v>3.5615587641670547E-2</v>
      </c>
      <c r="M118" s="3">
        <v>25694</v>
      </c>
      <c r="N118" s="4">
        <f t="shared" ref="N118:N128" si="102">M118/SUM(M$117:M$128)</f>
        <v>0.20448377675025667</v>
      </c>
      <c r="O118" s="3">
        <v>22175</v>
      </c>
      <c r="P118" s="4">
        <f t="shared" ref="P118:P128" si="103">O118/SUM(O$117:O$128)</f>
        <v>0.26081791557379941</v>
      </c>
      <c r="Q118" s="3">
        <v>174</v>
      </c>
      <c r="R118" s="5">
        <f t="shared" ref="R118:T128" si="104">Q118/SUM(Q$117:Q$128)</f>
        <v>0.38325991189427311</v>
      </c>
      <c r="S118" s="3">
        <v>1125</v>
      </c>
      <c r="T118" s="4">
        <f t="shared" si="104"/>
        <v>3.5387373785033503E-2</v>
      </c>
      <c r="U118" s="3">
        <v>27512</v>
      </c>
      <c r="V118" s="4">
        <f t="shared" ref="V118:V128" si="105">U118/SUM(U$117:U$128)</f>
        <v>0.20642411782801492</v>
      </c>
      <c r="W118" s="3">
        <v>23168</v>
      </c>
      <c r="X118" s="4">
        <f t="shared" ref="X118:X128" si="106">W118/SUM(W$117:W$128)</f>
        <v>0.27163794114198614</v>
      </c>
      <c r="Y118" s="3">
        <v>180</v>
      </c>
      <c r="Z118" s="5">
        <f t="shared" ref="Z118:Z128" si="107">Y118/SUM(Y$117:Y$128)</f>
        <v>0.41284403669724773</v>
      </c>
    </row>
    <row r="119" spans="1:26" x14ac:dyDescent="0.3">
      <c r="A119" s="182"/>
      <c r="B119" s="68" t="s">
        <v>128</v>
      </c>
      <c r="C119" s="3">
        <v>1721</v>
      </c>
      <c r="D119" s="4">
        <f t="shared" si="99"/>
        <v>6.295036394893741E-2</v>
      </c>
      <c r="E119" s="3">
        <v>34939</v>
      </c>
      <c r="F119" s="4">
        <f t="shared" si="99"/>
        <v>0.3003877468554676</v>
      </c>
      <c r="G119" s="3">
        <v>22191</v>
      </c>
      <c r="H119" s="4">
        <f t="shared" si="100"/>
        <v>0.28827717010054821</v>
      </c>
      <c r="I119" s="3">
        <v>443</v>
      </c>
      <c r="J119" s="5">
        <f t="shared" si="101"/>
        <v>0.35754640839386603</v>
      </c>
      <c r="K119" s="3">
        <v>956</v>
      </c>
      <c r="L119" s="4">
        <f t="shared" si="101"/>
        <v>2.9684831547896289E-2</v>
      </c>
      <c r="M119" s="3">
        <v>46452</v>
      </c>
      <c r="N119" s="4">
        <f t="shared" si="102"/>
        <v>0.36968476677834988</v>
      </c>
      <c r="O119" s="3">
        <v>27642</v>
      </c>
      <c r="P119" s="4">
        <f t="shared" si="103"/>
        <v>0.32511967631526328</v>
      </c>
      <c r="Q119" s="3">
        <v>69</v>
      </c>
      <c r="R119" s="5">
        <f t="shared" si="104"/>
        <v>0.15198237885462554</v>
      </c>
      <c r="S119" s="3">
        <v>823</v>
      </c>
      <c r="T119" s="4">
        <f t="shared" si="104"/>
        <v>2.5887829888962283E-2</v>
      </c>
      <c r="U119" s="3">
        <v>47895</v>
      </c>
      <c r="V119" s="4">
        <f t="shared" si="105"/>
        <v>0.35935893876754776</v>
      </c>
      <c r="W119" s="3">
        <v>26454</v>
      </c>
      <c r="X119" s="4">
        <f t="shared" si="106"/>
        <v>0.31016531832571226</v>
      </c>
      <c r="Y119" s="3">
        <v>83</v>
      </c>
      <c r="Z119" s="5">
        <f t="shared" si="107"/>
        <v>0.19036697247706422</v>
      </c>
    </row>
    <row r="120" spans="1:26" x14ac:dyDescent="0.3">
      <c r="A120" s="182"/>
      <c r="B120" s="68" t="s">
        <v>129</v>
      </c>
      <c r="C120" s="3">
        <v>379</v>
      </c>
      <c r="D120" s="4">
        <f t="shared" si="99"/>
        <v>1.3862979626175061E-2</v>
      </c>
      <c r="E120" s="3">
        <v>37989</v>
      </c>
      <c r="F120" s="4">
        <f t="shared" si="99"/>
        <v>0.32661009517422818</v>
      </c>
      <c r="G120" s="3">
        <v>18221</v>
      </c>
      <c r="H120" s="4">
        <f t="shared" si="100"/>
        <v>0.236703993348749</v>
      </c>
      <c r="I120" s="3">
        <v>507</v>
      </c>
      <c r="J120" s="5">
        <f t="shared" si="101"/>
        <v>0.40920096852300242</v>
      </c>
      <c r="K120" s="3">
        <v>288</v>
      </c>
      <c r="L120" s="4">
        <f t="shared" si="101"/>
        <v>8.9427107591988821E-3</v>
      </c>
      <c r="M120" s="3">
        <v>35205</v>
      </c>
      <c r="N120" s="4">
        <f t="shared" si="102"/>
        <v>0.28017635870214003</v>
      </c>
      <c r="O120" s="3">
        <v>18558</v>
      </c>
      <c r="P120" s="4">
        <f t="shared" si="103"/>
        <v>0.21827548488020607</v>
      </c>
      <c r="Q120" s="3">
        <v>96</v>
      </c>
      <c r="R120" s="5">
        <f t="shared" si="104"/>
        <v>0.21145374449339208</v>
      </c>
      <c r="S120" s="3">
        <v>297</v>
      </c>
      <c r="T120" s="4">
        <f t="shared" si="104"/>
        <v>9.3422666792488448E-3</v>
      </c>
      <c r="U120" s="3">
        <v>37096</v>
      </c>
      <c r="V120" s="4">
        <f t="shared" si="105"/>
        <v>0.27833342086900414</v>
      </c>
      <c r="W120" s="3">
        <v>18103</v>
      </c>
      <c r="X120" s="4">
        <f t="shared" si="106"/>
        <v>0.21225231562903038</v>
      </c>
      <c r="Y120" s="3">
        <v>42</v>
      </c>
      <c r="Z120" s="5">
        <f t="shared" si="107"/>
        <v>9.6330275229357804E-2</v>
      </c>
    </row>
    <row r="121" spans="1:26" x14ac:dyDescent="0.3">
      <c r="A121" s="182"/>
      <c r="B121" s="68" t="s">
        <v>130</v>
      </c>
      <c r="C121" s="3">
        <v>63</v>
      </c>
      <c r="D121" s="4">
        <f t="shared" si="99"/>
        <v>2.3044003072533745E-3</v>
      </c>
      <c r="E121" s="3">
        <v>7408</v>
      </c>
      <c r="F121" s="4">
        <f t="shared" si="99"/>
        <v>6.369021519520604E-2</v>
      </c>
      <c r="G121" s="3">
        <v>3842</v>
      </c>
      <c r="H121" s="4">
        <f t="shared" si="100"/>
        <v>4.9910364000103923E-2</v>
      </c>
      <c r="I121" s="3">
        <v>21</v>
      </c>
      <c r="J121" s="5">
        <f t="shared" si="101"/>
        <v>1.6949152542372881E-2</v>
      </c>
      <c r="K121" s="3">
        <v>43</v>
      </c>
      <c r="L121" s="4">
        <f t="shared" si="101"/>
        <v>1.3351963980748332E-3</v>
      </c>
      <c r="M121" s="3">
        <v>4606</v>
      </c>
      <c r="N121" s="4">
        <f t="shared" si="102"/>
        <v>3.6656506410511491E-2</v>
      </c>
      <c r="O121" s="3">
        <v>3974</v>
      </c>
      <c r="P121" s="4">
        <f t="shared" si="103"/>
        <v>4.6741393302831065E-2</v>
      </c>
      <c r="Q121" s="3">
        <v>8</v>
      </c>
      <c r="R121" s="5">
        <f t="shared" si="104"/>
        <v>1.7621145374449341E-2</v>
      </c>
      <c r="S121" s="3">
        <v>31</v>
      </c>
      <c r="T121" s="4">
        <f t="shared" si="104"/>
        <v>9.7511874429870088E-4</v>
      </c>
      <c r="U121" s="3">
        <v>4154</v>
      </c>
      <c r="V121" s="4">
        <f t="shared" si="105"/>
        <v>3.1167700838091523E-2</v>
      </c>
      <c r="W121" s="3">
        <v>3554</v>
      </c>
      <c r="X121" s="4">
        <f t="shared" si="106"/>
        <v>4.166959784265447E-2</v>
      </c>
      <c r="Y121" s="3">
        <v>14</v>
      </c>
      <c r="Z121" s="5">
        <f t="shared" si="107"/>
        <v>3.2110091743119268E-2</v>
      </c>
    </row>
    <row r="122" spans="1:26" x14ac:dyDescent="0.3">
      <c r="A122" s="182"/>
      <c r="B122" s="68" t="s">
        <v>131</v>
      </c>
      <c r="C122" s="3">
        <v>0</v>
      </c>
      <c r="D122" s="4">
        <f t="shared" si="99"/>
        <v>0</v>
      </c>
      <c r="E122" s="3">
        <v>3</v>
      </c>
      <c r="F122" s="4">
        <f t="shared" si="99"/>
        <v>2.5792473756157954E-5</v>
      </c>
      <c r="G122" s="3">
        <v>0</v>
      </c>
      <c r="H122" s="4">
        <f t="shared" si="100"/>
        <v>0</v>
      </c>
      <c r="I122" s="3">
        <v>0</v>
      </c>
      <c r="J122" s="5">
        <f t="shared" si="101"/>
        <v>0</v>
      </c>
      <c r="K122" s="3">
        <v>4</v>
      </c>
      <c r="L122" s="4">
        <f t="shared" si="101"/>
        <v>1.2420431609998448E-4</v>
      </c>
      <c r="M122" s="3">
        <v>59</v>
      </c>
      <c r="N122" s="4">
        <f t="shared" si="102"/>
        <v>4.6954708602261786E-4</v>
      </c>
      <c r="O122" s="3">
        <v>298</v>
      </c>
      <c r="P122" s="4">
        <f t="shared" si="103"/>
        <v>3.5050164077110361E-3</v>
      </c>
      <c r="Q122" s="3">
        <v>0</v>
      </c>
      <c r="R122" s="5">
        <f t="shared" si="104"/>
        <v>0</v>
      </c>
      <c r="S122" s="3">
        <v>3</v>
      </c>
      <c r="T122" s="4">
        <f t="shared" si="104"/>
        <v>9.4366330093422672E-5</v>
      </c>
      <c r="U122" s="3">
        <v>116</v>
      </c>
      <c r="V122" s="4">
        <f t="shared" si="105"/>
        <v>8.7035466952783264E-4</v>
      </c>
      <c r="W122" s="3">
        <v>281</v>
      </c>
      <c r="X122" s="4">
        <f t="shared" si="106"/>
        <v>3.2946418102942901E-3</v>
      </c>
      <c r="Y122" s="3">
        <v>1</v>
      </c>
      <c r="Z122" s="5">
        <f t="shared" si="107"/>
        <v>2.2935779816513763E-3</v>
      </c>
    </row>
    <row r="123" spans="1:26" x14ac:dyDescent="0.3">
      <c r="A123" s="182"/>
      <c r="B123" s="68" t="s">
        <v>132</v>
      </c>
      <c r="C123" s="3">
        <v>0</v>
      </c>
      <c r="D123" s="4">
        <f t="shared" si="99"/>
        <v>0</v>
      </c>
      <c r="E123" s="3">
        <v>0</v>
      </c>
      <c r="F123" s="4">
        <f t="shared" si="99"/>
        <v>0</v>
      </c>
      <c r="G123" s="3">
        <v>0</v>
      </c>
      <c r="H123" s="4">
        <f t="shared" si="100"/>
        <v>0</v>
      </c>
      <c r="I123" s="3">
        <v>0</v>
      </c>
      <c r="J123" s="5">
        <f t="shared" si="101"/>
        <v>0</v>
      </c>
      <c r="K123" s="3">
        <v>0</v>
      </c>
      <c r="L123" s="4">
        <f t="shared" si="101"/>
        <v>0</v>
      </c>
      <c r="M123" s="3">
        <v>15</v>
      </c>
      <c r="N123" s="4">
        <f t="shared" si="102"/>
        <v>1.1937637780236047E-4</v>
      </c>
      <c r="O123" s="3">
        <v>101</v>
      </c>
      <c r="P123" s="4">
        <f t="shared" si="103"/>
        <v>1.1879418026134719E-3</v>
      </c>
      <c r="Q123" s="3">
        <v>2</v>
      </c>
      <c r="R123" s="5">
        <f t="shared" si="104"/>
        <v>4.4052863436123352E-3</v>
      </c>
      <c r="S123" s="3">
        <v>0</v>
      </c>
      <c r="T123" s="4">
        <f t="shared" si="104"/>
        <v>0</v>
      </c>
      <c r="U123" s="3">
        <v>20</v>
      </c>
      <c r="V123" s="4">
        <f t="shared" si="105"/>
        <v>1.5006114991859184E-4</v>
      </c>
      <c r="W123" s="3">
        <v>141</v>
      </c>
      <c r="X123" s="4">
        <f t="shared" si="106"/>
        <v>1.6531832571227577E-3</v>
      </c>
      <c r="Y123" s="3">
        <v>0</v>
      </c>
      <c r="Z123" s="5">
        <f t="shared" si="107"/>
        <v>0</v>
      </c>
    </row>
    <row r="124" spans="1:26" x14ac:dyDescent="0.3">
      <c r="A124" s="182"/>
      <c r="B124" s="68" t="s">
        <v>133</v>
      </c>
      <c r="C124" s="3">
        <v>0</v>
      </c>
      <c r="D124" s="4">
        <f t="shared" si="99"/>
        <v>0</v>
      </c>
      <c r="E124" s="3">
        <v>0</v>
      </c>
      <c r="F124" s="4">
        <f t="shared" si="99"/>
        <v>0</v>
      </c>
      <c r="G124" s="3">
        <v>0</v>
      </c>
      <c r="H124" s="4">
        <f t="shared" si="100"/>
        <v>0</v>
      </c>
      <c r="I124" s="3">
        <v>0</v>
      </c>
      <c r="J124" s="5">
        <f t="shared" si="101"/>
        <v>0</v>
      </c>
      <c r="K124" s="3">
        <v>0</v>
      </c>
      <c r="L124" s="4">
        <f t="shared" si="101"/>
        <v>0</v>
      </c>
      <c r="M124" s="3">
        <v>15</v>
      </c>
      <c r="N124" s="4">
        <f t="shared" si="102"/>
        <v>1.1937637780236047E-4</v>
      </c>
      <c r="O124" s="3">
        <v>98</v>
      </c>
      <c r="P124" s="4">
        <f t="shared" si="103"/>
        <v>1.152656402535844E-3</v>
      </c>
      <c r="Q124" s="3">
        <v>0</v>
      </c>
      <c r="R124" s="5">
        <f t="shared" si="104"/>
        <v>0</v>
      </c>
      <c r="S124" s="3">
        <v>0</v>
      </c>
      <c r="T124" s="4">
        <f t="shared" si="104"/>
        <v>0</v>
      </c>
      <c r="U124" s="3">
        <v>3</v>
      </c>
      <c r="V124" s="4">
        <f t="shared" si="105"/>
        <v>2.2509172487788773E-5</v>
      </c>
      <c r="W124" s="3">
        <v>111</v>
      </c>
      <c r="X124" s="4">
        <f t="shared" si="106"/>
        <v>1.3014421385860006E-3</v>
      </c>
      <c r="Y124" s="3">
        <v>1</v>
      </c>
      <c r="Z124" s="5">
        <f t="shared" si="107"/>
        <v>2.2935779816513763E-3</v>
      </c>
    </row>
    <row r="125" spans="1:26" x14ac:dyDescent="0.3">
      <c r="A125" s="182"/>
      <c r="B125" s="68" t="s">
        <v>134</v>
      </c>
      <c r="C125" s="3">
        <v>0</v>
      </c>
      <c r="D125" s="4">
        <f t="shared" si="99"/>
        <v>0</v>
      </c>
      <c r="E125" s="3">
        <v>0</v>
      </c>
      <c r="F125" s="4">
        <f t="shared" si="99"/>
        <v>0</v>
      </c>
      <c r="G125" s="3">
        <v>0</v>
      </c>
      <c r="H125" s="4">
        <f t="shared" si="100"/>
        <v>0</v>
      </c>
      <c r="I125" s="3">
        <v>0</v>
      </c>
      <c r="J125" s="5">
        <f t="shared" si="101"/>
        <v>0</v>
      </c>
      <c r="K125" s="3">
        <v>1</v>
      </c>
      <c r="L125" s="4">
        <f t="shared" si="101"/>
        <v>3.1051079024996119E-5</v>
      </c>
      <c r="M125" s="3">
        <v>5</v>
      </c>
      <c r="N125" s="4">
        <f t="shared" si="102"/>
        <v>3.9792125934120155E-5</v>
      </c>
      <c r="O125" s="3">
        <v>58</v>
      </c>
      <c r="P125" s="4">
        <f t="shared" si="103"/>
        <v>6.8218440150080565E-4</v>
      </c>
      <c r="Q125" s="3">
        <v>1</v>
      </c>
      <c r="R125" s="5">
        <f t="shared" si="104"/>
        <v>2.2026431718061676E-3</v>
      </c>
      <c r="S125" s="3">
        <v>0</v>
      </c>
      <c r="T125" s="4">
        <f t="shared" si="104"/>
        <v>0</v>
      </c>
      <c r="U125" s="3">
        <v>1</v>
      </c>
      <c r="V125" s="4">
        <f t="shared" si="105"/>
        <v>7.5030574959295914E-6</v>
      </c>
      <c r="W125" s="3">
        <v>94</v>
      </c>
      <c r="X125" s="4">
        <f t="shared" si="106"/>
        <v>1.1021221714151719E-3</v>
      </c>
      <c r="Y125" s="3">
        <v>1</v>
      </c>
      <c r="Z125" s="5">
        <f t="shared" si="107"/>
        <v>2.2935779816513763E-3</v>
      </c>
    </row>
    <row r="126" spans="1:26" x14ac:dyDescent="0.3">
      <c r="A126" s="182"/>
      <c r="B126" s="68" t="s">
        <v>135</v>
      </c>
      <c r="C126" s="3">
        <v>0</v>
      </c>
      <c r="D126" s="4">
        <f t="shared" si="99"/>
        <v>0</v>
      </c>
      <c r="E126" s="3">
        <v>0</v>
      </c>
      <c r="F126" s="4">
        <f t="shared" si="99"/>
        <v>0</v>
      </c>
      <c r="G126" s="3">
        <v>0</v>
      </c>
      <c r="H126" s="4">
        <f t="shared" si="100"/>
        <v>0</v>
      </c>
      <c r="I126" s="3">
        <v>0</v>
      </c>
      <c r="J126" s="5">
        <f t="shared" si="101"/>
        <v>0</v>
      </c>
      <c r="K126" s="3">
        <v>0</v>
      </c>
      <c r="L126" s="4">
        <f t="shared" si="101"/>
        <v>0</v>
      </c>
      <c r="M126" s="3">
        <v>0</v>
      </c>
      <c r="N126" s="4">
        <f t="shared" si="102"/>
        <v>0</v>
      </c>
      <c r="O126" s="3">
        <v>52</v>
      </c>
      <c r="P126" s="4">
        <f t="shared" si="103"/>
        <v>6.1161360134554996E-4</v>
      </c>
      <c r="Q126" s="3">
        <v>4</v>
      </c>
      <c r="R126" s="5">
        <f t="shared" si="104"/>
        <v>8.8105726872246704E-3</v>
      </c>
      <c r="S126" s="3">
        <v>0</v>
      </c>
      <c r="T126" s="4">
        <f t="shared" si="104"/>
        <v>0</v>
      </c>
      <c r="U126" s="3">
        <v>0</v>
      </c>
      <c r="V126" s="4">
        <f t="shared" si="105"/>
        <v>0</v>
      </c>
      <c r="W126" s="3">
        <v>57</v>
      </c>
      <c r="X126" s="4">
        <f t="shared" si="106"/>
        <v>6.6830812521983824E-4</v>
      </c>
      <c r="Y126" s="3">
        <v>1</v>
      </c>
      <c r="Z126" s="5">
        <f t="shared" si="107"/>
        <v>2.2935779816513763E-3</v>
      </c>
    </row>
    <row r="127" spans="1:26" x14ac:dyDescent="0.3">
      <c r="A127" s="182"/>
      <c r="B127" s="68" t="s">
        <v>136</v>
      </c>
      <c r="C127" s="3">
        <v>0</v>
      </c>
      <c r="D127" s="4">
        <f t="shared" si="99"/>
        <v>0</v>
      </c>
      <c r="E127" s="3">
        <v>0</v>
      </c>
      <c r="F127" s="4">
        <f t="shared" si="99"/>
        <v>0</v>
      </c>
      <c r="G127" s="3">
        <v>0</v>
      </c>
      <c r="H127" s="4">
        <f t="shared" si="100"/>
        <v>0</v>
      </c>
      <c r="I127" s="3">
        <v>0</v>
      </c>
      <c r="J127" s="5">
        <f t="shared" si="101"/>
        <v>0</v>
      </c>
      <c r="K127" s="3">
        <v>0</v>
      </c>
      <c r="L127" s="4">
        <f t="shared" si="101"/>
        <v>0</v>
      </c>
      <c r="M127" s="3">
        <v>0</v>
      </c>
      <c r="N127" s="4">
        <f t="shared" si="102"/>
        <v>0</v>
      </c>
      <c r="O127" s="3">
        <v>23</v>
      </c>
      <c r="P127" s="4">
        <f t="shared" si="103"/>
        <v>2.7052140059514708E-4</v>
      </c>
      <c r="Q127" s="3">
        <v>0</v>
      </c>
      <c r="R127" s="5">
        <f t="shared" si="104"/>
        <v>0</v>
      </c>
      <c r="S127" s="3">
        <v>0</v>
      </c>
      <c r="T127" s="4">
        <f t="shared" si="104"/>
        <v>0</v>
      </c>
      <c r="U127" s="3">
        <v>0</v>
      </c>
      <c r="V127" s="4">
        <f t="shared" si="105"/>
        <v>0</v>
      </c>
      <c r="W127" s="3">
        <v>40</v>
      </c>
      <c r="X127" s="4">
        <f t="shared" si="106"/>
        <v>4.6898815804900925E-4</v>
      </c>
      <c r="Y127" s="3">
        <v>1</v>
      </c>
      <c r="Z127" s="5">
        <f t="shared" si="107"/>
        <v>2.2935779816513763E-3</v>
      </c>
    </row>
    <row r="128" spans="1:26" s="54" customFormat="1" ht="15" thickBot="1" x14ac:dyDescent="0.35">
      <c r="A128" s="183"/>
      <c r="B128" s="54" t="s">
        <v>137</v>
      </c>
      <c r="C128" s="57">
        <v>0</v>
      </c>
      <c r="D128" s="61">
        <f t="shared" si="99"/>
        <v>0</v>
      </c>
      <c r="E128" s="57">
        <v>0</v>
      </c>
      <c r="F128" s="61">
        <f t="shared" si="99"/>
        <v>0</v>
      </c>
      <c r="G128" s="57">
        <v>0</v>
      </c>
      <c r="H128" s="61">
        <f t="shared" si="100"/>
        <v>0</v>
      </c>
      <c r="I128" s="57">
        <v>0</v>
      </c>
      <c r="J128" s="62">
        <f t="shared" si="101"/>
        <v>0</v>
      </c>
      <c r="K128" s="57">
        <v>0</v>
      </c>
      <c r="L128" s="61">
        <f t="shared" si="101"/>
        <v>0</v>
      </c>
      <c r="M128" s="57">
        <v>0</v>
      </c>
      <c r="N128" s="61">
        <f t="shared" si="102"/>
        <v>0</v>
      </c>
      <c r="O128" s="57">
        <v>22</v>
      </c>
      <c r="P128" s="61">
        <f t="shared" si="103"/>
        <v>2.5875960056927113E-4</v>
      </c>
      <c r="Q128" s="57">
        <v>0</v>
      </c>
      <c r="R128" s="62">
        <f t="shared" si="104"/>
        <v>0</v>
      </c>
      <c r="S128" s="57">
        <v>0</v>
      </c>
      <c r="T128" s="61">
        <f t="shared" si="104"/>
        <v>0</v>
      </c>
      <c r="U128" s="57">
        <v>0</v>
      </c>
      <c r="V128" s="61">
        <f t="shared" si="105"/>
        <v>0</v>
      </c>
      <c r="W128" s="57">
        <v>36</v>
      </c>
      <c r="X128" s="61">
        <f t="shared" si="106"/>
        <v>4.2208934224410833E-4</v>
      </c>
      <c r="Y128" s="57">
        <v>0</v>
      </c>
      <c r="Z128" s="62">
        <f t="shared" si="107"/>
        <v>0</v>
      </c>
    </row>
    <row r="129" spans="1:26" x14ac:dyDescent="0.3">
      <c r="A129" s="181" t="s">
        <v>11</v>
      </c>
      <c r="B129" s="68" t="s">
        <v>126</v>
      </c>
      <c r="C129" s="3">
        <v>37459</v>
      </c>
      <c r="D129" s="4">
        <f>C129/SUM(C$129:C$140)</f>
        <v>0.80517163553511162</v>
      </c>
      <c r="E129" s="3">
        <v>19364</v>
      </c>
      <c r="F129" s="4">
        <f>E129/SUM(E$129:E$140)</f>
        <v>0.10322511860973399</v>
      </c>
      <c r="G129" s="3">
        <v>8601</v>
      </c>
      <c r="H129" s="4">
        <f>G129/SUM(G$129:G$140)</f>
        <v>9.4270964630577506E-2</v>
      </c>
      <c r="I129" s="3">
        <v>69</v>
      </c>
      <c r="J129" s="5">
        <f>I129/SUM(I$129:I$140)</f>
        <v>6.4546304957904588E-2</v>
      </c>
      <c r="K129" s="3">
        <v>43101</v>
      </c>
      <c r="L129" s="4">
        <f>K129/SUM(K$129:K$140)</f>
        <v>0.89367393062265443</v>
      </c>
      <c r="M129" s="3">
        <v>20435</v>
      </c>
      <c r="N129" s="4">
        <f>M129/SUM(M$129:M$140)</f>
        <v>9.7531989633497365E-2</v>
      </c>
      <c r="O129" s="3">
        <v>8977</v>
      </c>
      <c r="P129" s="4">
        <f>O129/SUM(O$129:O$140)</f>
        <v>9.087412056486309E-2</v>
      </c>
      <c r="Q129" s="3">
        <v>74</v>
      </c>
      <c r="R129" s="5">
        <f>Q129/SUM(Q$129:Q$140)</f>
        <v>0.23125000000000001</v>
      </c>
      <c r="S129" s="3">
        <v>41761</v>
      </c>
      <c r="T129" s="4">
        <f>S129/SUM(S$129:S$140)</f>
        <v>0.91931933254083564</v>
      </c>
      <c r="U129" s="3">
        <v>23406</v>
      </c>
      <c r="V129" s="4">
        <f>U129/SUM(U$129:U$140)</f>
        <v>0.11902001464486209</v>
      </c>
      <c r="W129" s="3">
        <v>9442</v>
      </c>
      <c r="X129" s="4">
        <f>W129/SUM(W$129:W$140)</f>
        <v>0.10853871620378885</v>
      </c>
      <c r="Y129" s="3">
        <v>54</v>
      </c>
      <c r="Z129" s="5">
        <f>Y129/SUM(Y$129:Y$140)</f>
        <v>0.19926199261992619</v>
      </c>
    </row>
    <row r="130" spans="1:26" x14ac:dyDescent="0.3">
      <c r="A130" s="182"/>
      <c r="B130" s="68" t="s">
        <v>127</v>
      </c>
      <c r="C130" s="3">
        <v>6465</v>
      </c>
      <c r="D130" s="4">
        <f t="shared" ref="D130:F140" si="108">C130/SUM(C$129:C$140)</f>
        <v>0.13896352341852417</v>
      </c>
      <c r="E130" s="3">
        <v>36919</v>
      </c>
      <c r="F130" s="4">
        <f t="shared" si="108"/>
        <v>0.19680686603763528</v>
      </c>
      <c r="G130" s="3">
        <v>21129</v>
      </c>
      <c r="H130" s="4">
        <f t="shared" ref="H130:H140" si="109">G130/SUM(G$129:G$140)</f>
        <v>0.23158367767462762</v>
      </c>
      <c r="I130" s="3">
        <v>109</v>
      </c>
      <c r="J130" s="5">
        <f t="shared" ref="J130:L140" si="110">I130/SUM(I$129:I$140)</f>
        <v>0.1019644527595884</v>
      </c>
      <c r="K130" s="3">
        <v>2947</v>
      </c>
      <c r="L130" s="4">
        <f t="shared" si="110"/>
        <v>6.110431483132555E-2</v>
      </c>
      <c r="M130" s="3">
        <v>37904</v>
      </c>
      <c r="N130" s="4">
        <f t="shared" ref="N130:N140" si="111">M130/SUM(M$129:M$140)</f>
        <v>0.1809078803556684</v>
      </c>
      <c r="O130" s="3">
        <v>22074</v>
      </c>
      <c r="P130" s="4">
        <f t="shared" ref="P130:P140" si="112">O130/SUM(O$129:O$140)</f>
        <v>0.22345497798248723</v>
      </c>
      <c r="Q130" s="3">
        <v>81</v>
      </c>
      <c r="R130" s="5">
        <f t="shared" ref="R130:T140" si="113">Q130/SUM(Q$129:Q$140)</f>
        <v>0.25312499999999999</v>
      </c>
      <c r="S130" s="3">
        <v>2492</v>
      </c>
      <c r="T130" s="4">
        <f t="shared" si="113"/>
        <v>5.4858451107295383E-2</v>
      </c>
      <c r="U130" s="3">
        <v>37367</v>
      </c>
      <c r="V130" s="4">
        <f t="shared" ref="V130:V140" si="114">U130/SUM(U$129:U$140)</f>
        <v>0.19001200065088275</v>
      </c>
      <c r="W130" s="3">
        <v>21557</v>
      </c>
      <c r="X130" s="4">
        <f t="shared" ref="X130:X140" si="115">W130/SUM(W$129:W$140)</f>
        <v>0.24780439580651095</v>
      </c>
      <c r="Y130" s="3">
        <v>91</v>
      </c>
      <c r="Z130" s="5">
        <f t="shared" ref="Z130:Z140" si="116">Y130/SUM(Y$129:Y$140)</f>
        <v>0.33579335793357934</v>
      </c>
    </row>
    <row r="131" spans="1:26" x14ac:dyDescent="0.3">
      <c r="A131" s="182"/>
      <c r="B131" s="68" t="s">
        <v>128</v>
      </c>
      <c r="C131" s="3">
        <v>1895</v>
      </c>
      <c r="D131" s="4">
        <f t="shared" si="108"/>
        <v>4.073254089375148E-2</v>
      </c>
      <c r="E131" s="3">
        <v>50839</v>
      </c>
      <c r="F131" s="4">
        <f t="shared" si="108"/>
        <v>0.27101124793432485</v>
      </c>
      <c r="G131" s="3">
        <v>25684</v>
      </c>
      <c r="H131" s="4">
        <f t="shared" si="109"/>
        <v>0.28150859848526366</v>
      </c>
      <c r="I131" s="3">
        <v>447</v>
      </c>
      <c r="J131" s="5">
        <f t="shared" si="110"/>
        <v>0.41814780168381666</v>
      </c>
      <c r="K131" s="3">
        <v>1746</v>
      </c>
      <c r="L131" s="4">
        <f t="shared" si="110"/>
        <v>3.620228493230214E-2</v>
      </c>
      <c r="M131" s="3">
        <v>66558</v>
      </c>
      <c r="N131" s="4">
        <f t="shared" si="111"/>
        <v>0.31766744144978309</v>
      </c>
      <c r="O131" s="3">
        <v>31792</v>
      </c>
      <c r="P131" s="4">
        <f t="shared" si="112"/>
        <v>0.32183023738421823</v>
      </c>
      <c r="Q131" s="3">
        <v>58</v>
      </c>
      <c r="R131" s="5">
        <f t="shared" si="113"/>
        <v>0.18124999999999999</v>
      </c>
      <c r="S131" s="3">
        <v>703</v>
      </c>
      <c r="T131" s="4">
        <f t="shared" si="113"/>
        <v>1.5475718751375864E-2</v>
      </c>
      <c r="U131" s="3">
        <v>61648</v>
      </c>
      <c r="V131" s="4">
        <f t="shared" si="114"/>
        <v>0.31348140916117484</v>
      </c>
      <c r="W131" s="3">
        <v>26749</v>
      </c>
      <c r="X131" s="4">
        <f t="shared" si="115"/>
        <v>0.30748804487768988</v>
      </c>
      <c r="Y131" s="3">
        <v>59</v>
      </c>
      <c r="Z131" s="5">
        <f t="shared" si="116"/>
        <v>0.21771217712177121</v>
      </c>
    </row>
    <row r="132" spans="1:26" x14ac:dyDescent="0.3">
      <c r="A132" s="182"/>
      <c r="B132" s="68" t="s">
        <v>129</v>
      </c>
      <c r="C132" s="3">
        <v>623</v>
      </c>
      <c r="D132" s="4">
        <f t="shared" si="108"/>
        <v>1.3391225845280829E-2</v>
      </c>
      <c r="E132" s="3">
        <v>63988</v>
      </c>
      <c r="F132" s="4">
        <f t="shared" si="108"/>
        <v>0.3411056026440642</v>
      </c>
      <c r="G132" s="3">
        <v>28397</v>
      </c>
      <c r="H132" s="4">
        <f t="shared" si="109"/>
        <v>0.31124434165963372</v>
      </c>
      <c r="I132" s="3">
        <v>408</v>
      </c>
      <c r="J132" s="5">
        <f t="shared" si="110"/>
        <v>0.38166510757717492</v>
      </c>
      <c r="K132" s="3">
        <v>354</v>
      </c>
      <c r="L132" s="4">
        <f t="shared" si="110"/>
        <v>7.3399821684049012E-3</v>
      </c>
      <c r="M132" s="3">
        <v>70501</v>
      </c>
      <c r="N132" s="4">
        <f t="shared" si="111"/>
        <v>0.33648655743338379</v>
      </c>
      <c r="O132" s="3">
        <v>27809</v>
      </c>
      <c r="P132" s="4">
        <f t="shared" si="112"/>
        <v>0.28151035076175535</v>
      </c>
      <c r="Q132" s="3">
        <v>81</v>
      </c>
      <c r="R132" s="5">
        <f t="shared" si="113"/>
        <v>0.25312499999999999</v>
      </c>
      <c r="S132" s="3">
        <v>406</v>
      </c>
      <c r="T132" s="4">
        <f t="shared" si="113"/>
        <v>8.9376128208514954E-3</v>
      </c>
      <c r="U132" s="3">
        <v>64297</v>
      </c>
      <c r="V132" s="4">
        <f t="shared" si="114"/>
        <v>0.32695163127491661</v>
      </c>
      <c r="W132" s="3">
        <v>23343</v>
      </c>
      <c r="X132" s="4">
        <f t="shared" si="115"/>
        <v>0.26833501931212067</v>
      </c>
      <c r="Y132" s="3">
        <v>50</v>
      </c>
      <c r="Z132" s="5">
        <f t="shared" si="116"/>
        <v>0.18450184501845018</v>
      </c>
    </row>
    <row r="133" spans="1:26" x14ac:dyDescent="0.3">
      <c r="A133" s="182"/>
      <c r="B133" s="68" t="s">
        <v>130</v>
      </c>
      <c r="C133" s="3">
        <v>81</v>
      </c>
      <c r="D133" s="4">
        <f t="shared" si="108"/>
        <v>1.7410743073318575E-3</v>
      </c>
      <c r="E133" s="3">
        <v>16477</v>
      </c>
      <c r="F133" s="4">
        <f t="shared" si="108"/>
        <v>8.7835172450557067E-2</v>
      </c>
      <c r="G133" s="3">
        <v>7425</v>
      </c>
      <c r="H133" s="4">
        <f t="shared" si="109"/>
        <v>8.1381457084296935E-2</v>
      </c>
      <c r="I133" s="3">
        <v>36</v>
      </c>
      <c r="J133" s="5">
        <f t="shared" si="110"/>
        <v>3.3676333021515438E-2</v>
      </c>
      <c r="K133" s="3">
        <v>77</v>
      </c>
      <c r="L133" s="4">
        <f t="shared" si="110"/>
        <v>1.5965497936925915E-3</v>
      </c>
      <c r="M133" s="3">
        <v>13832</v>
      </c>
      <c r="N133" s="4">
        <f t="shared" si="111"/>
        <v>6.6017248867655268E-2</v>
      </c>
      <c r="O133" s="3">
        <v>7435</v>
      </c>
      <c r="P133" s="4">
        <f t="shared" si="112"/>
        <v>7.5264463228222903E-2</v>
      </c>
      <c r="Q133" s="3">
        <v>11</v>
      </c>
      <c r="R133" s="5">
        <f t="shared" si="113"/>
        <v>3.4375000000000003E-2</v>
      </c>
      <c r="S133" s="3">
        <v>59</v>
      </c>
      <c r="T133" s="4">
        <f t="shared" si="113"/>
        <v>1.2988156562321138E-3</v>
      </c>
      <c r="U133" s="3">
        <v>9715</v>
      </c>
      <c r="V133" s="4">
        <f t="shared" si="114"/>
        <v>4.9400984460174109E-2</v>
      </c>
      <c r="W133" s="3">
        <v>5072</v>
      </c>
      <c r="X133" s="4">
        <f t="shared" si="115"/>
        <v>5.8304211881552326E-2</v>
      </c>
      <c r="Y133" s="3">
        <v>9</v>
      </c>
      <c r="Z133" s="5">
        <f t="shared" si="116"/>
        <v>3.3210332103321034E-2</v>
      </c>
    </row>
    <row r="134" spans="1:26" x14ac:dyDescent="0.3">
      <c r="A134" s="182"/>
      <c r="B134" s="68" t="s">
        <v>131</v>
      </c>
      <c r="C134" s="3">
        <v>0</v>
      </c>
      <c r="D134" s="4">
        <f t="shared" si="108"/>
        <v>0</v>
      </c>
      <c r="E134" s="3">
        <v>3</v>
      </c>
      <c r="F134" s="4">
        <f t="shared" si="108"/>
        <v>1.5992323684631377E-5</v>
      </c>
      <c r="G134" s="3">
        <v>1</v>
      </c>
      <c r="H134" s="4">
        <f t="shared" si="109"/>
        <v>1.0960465600578713E-5</v>
      </c>
      <c r="I134" s="3">
        <v>0</v>
      </c>
      <c r="J134" s="5">
        <f t="shared" si="110"/>
        <v>0</v>
      </c>
      <c r="K134" s="3">
        <v>2</v>
      </c>
      <c r="L134" s="4">
        <f t="shared" si="110"/>
        <v>4.1468825810197185E-5</v>
      </c>
      <c r="M134" s="3">
        <v>231</v>
      </c>
      <c r="N134" s="4">
        <f t="shared" si="111"/>
        <v>1.1025147837209635E-3</v>
      </c>
      <c r="O134" s="3">
        <v>365</v>
      </c>
      <c r="P134" s="4">
        <f t="shared" si="112"/>
        <v>3.6948929493344131E-3</v>
      </c>
      <c r="Q134" s="3">
        <v>1</v>
      </c>
      <c r="R134" s="5">
        <f t="shared" si="113"/>
        <v>3.1250000000000002E-3</v>
      </c>
      <c r="S134" s="3">
        <v>4</v>
      </c>
      <c r="T134" s="4">
        <f t="shared" si="113"/>
        <v>8.8055298727600934E-5</v>
      </c>
      <c r="U134" s="3">
        <v>166</v>
      </c>
      <c r="V134" s="4">
        <f t="shared" si="114"/>
        <v>8.4411357904157517E-4</v>
      </c>
      <c r="W134" s="3">
        <v>349</v>
      </c>
      <c r="X134" s="4">
        <f t="shared" si="115"/>
        <v>4.0118631598307893E-3</v>
      </c>
      <c r="Y134" s="3">
        <v>1</v>
      </c>
      <c r="Z134" s="5">
        <f t="shared" si="116"/>
        <v>3.6900369003690036E-3</v>
      </c>
    </row>
    <row r="135" spans="1:26" x14ac:dyDescent="0.3">
      <c r="A135" s="182"/>
      <c r="B135" s="68" t="s">
        <v>132</v>
      </c>
      <c r="C135" s="3">
        <v>0</v>
      </c>
      <c r="D135" s="4">
        <f t="shared" si="108"/>
        <v>0</v>
      </c>
      <c r="E135" s="3">
        <v>0</v>
      </c>
      <c r="F135" s="4">
        <f t="shared" si="108"/>
        <v>0</v>
      </c>
      <c r="G135" s="3">
        <v>0</v>
      </c>
      <c r="H135" s="4">
        <f t="shared" si="109"/>
        <v>0</v>
      </c>
      <c r="I135" s="3">
        <v>0</v>
      </c>
      <c r="J135" s="5">
        <f t="shared" si="110"/>
        <v>0</v>
      </c>
      <c r="K135" s="3">
        <v>2</v>
      </c>
      <c r="L135" s="4">
        <f t="shared" si="110"/>
        <v>4.1468825810197185E-5</v>
      </c>
      <c r="M135" s="3">
        <v>46</v>
      </c>
      <c r="N135" s="4">
        <f t="shared" si="111"/>
        <v>2.1954839848988884E-4</v>
      </c>
      <c r="O135" s="3">
        <v>112</v>
      </c>
      <c r="P135" s="4">
        <f t="shared" si="112"/>
        <v>1.1337753707546692E-3</v>
      </c>
      <c r="Q135" s="3">
        <v>1</v>
      </c>
      <c r="R135" s="5">
        <f t="shared" si="113"/>
        <v>3.1250000000000002E-3</v>
      </c>
      <c r="S135" s="3">
        <v>1</v>
      </c>
      <c r="T135" s="4">
        <f t="shared" si="113"/>
        <v>2.2013824681900233E-5</v>
      </c>
      <c r="U135" s="3">
        <v>51</v>
      </c>
      <c r="V135" s="4">
        <f t="shared" si="114"/>
        <v>2.5933609958506224E-4</v>
      </c>
      <c r="W135" s="3">
        <v>127</v>
      </c>
      <c r="X135" s="4">
        <f t="shared" si="115"/>
        <v>1.4599043590215193E-3</v>
      </c>
      <c r="Y135" s="3">
        <v>0</v>
      </c>
      <c r="Z135" s="5">
        <f t="shared" si="116"/>
        <v>0</v>
      </c>
    </row>
    <row r="136" spans="1:26" x14ac:dyDescent="0.3">
      <c r="A136" s="182"/>
      <c r="B136" s="68" t="s">
        <v>133</v>
      </c>
      <c r="C136" s="3">
        <v>0</v>
      </c>
      <c r="D136" s="4">
        <f t="shared" si="108"/>
        <v>0</v>
      </c>
      <c r="E136" s="3">
        <v>0</v>
      </c>
      <c r="F136" s="4">
        <f t="shared" si="108"/>
        <v>0</v>
      </c>
      <c r="G136" s="3">
        <v>0</v>
      </c>
      <c r="H136" s="4">
        <f t="shared" si="109"/>
        <v>0</v>
      </c>
      <c r="I136" s="3">
        <v>0</v>
      </c>
      <c r="J136" s="5">
        <f t="shared" si="110"/>
        <v>0</v>
      </c>
      <c r="K136" s="3">
        <v>0</v>
      </c>
      <c r="L136" s="4">
        <f t="shared" si="110"/>
        <v>0</v>
      </c>
      <c r="M136" s="3">
        <v>10</v>
      </c>
      <c r="N136" s="4">
        <f t="shared" si="111"/>
        <v>4.7727912715193225E-5</v>
      </c>
      <c r="O136" s="3">
        <v>86</v>
      </c>
      <c r="P136" s="4">
        <f t="shared" si="112"/>
        <v>8.7057751682947818E-4</v>
      </c>
      <c r="Q136" s="3">
        <v>7</v>
      </c>
      <c r="R136" s="5">
        <f t="shared" si="113"/>
        <v>2.1874999999999999E-2</v>
      </c>
      <c r="S136" s="3">
        <v>0</v>
      </c>
      <c r="T136" s="4">
        <f t="shared" si="113"/>
        <v>0</v>
      </c>
      <c r="U136" s="2">
        <v>6</v>
      </c>
      <c r="V136" s="4">
        <f t="shared" si="114"/>
        <v>3.0510129362948499E-5</v>
      </c>
      <c r="W136" s="3">
        <v>116</v>
      </c>
      <c r="X136" s="4">
        <f t="shared" si="115"/>
        <v>1.3334559499724112E-3</v>
      </c>
      <c r="Y136" s="3">
        <v>3</v>
      </c>
      <c r="Z136" s="5">
        <f t="shared" si="116"/>
        <v>1.107011070110701E-2</v>
      </c>
    </row>
    <row r="137" spans="1:26" x14ac:dyDescent="0.3">
      <c r="A137" s="182"/>
      <c r="B137" s="68" t="s">
        <v>134</v>
      </c>
      <c r="C137" s="3">
        <v>0</v>
      </c>
      <c r="D137" s="4">
        <f t="shared" si="108"/>
        <v>0</v>
      </c>
      <c r="E137" s="3">
        <v>0</v>
      </c>
      <c r="F137" s="4">
        <f t="shared" si="108"/>
        <v>0</v>
      </c>
      <c r="G137" s="3">
        <v>0</v>
      </c>
      <c r="H137" s="4">
        <f t="shared" si="109"/>
        <v>0</v>
      </c>
      <c r="I137" s="3">
        <v>0</v>
      </c>
      <c r="J137" s="5">
        <f t="shared" si="110"/>
        <v>0</v>
      </c>
      <c r="K137" s="3">
        <v>0</v>
      </c>
      <c r="L137" s="4">
        <f t="shared" si="110"/>
        <v>0</v>
      </c>
      <c r="M137" s="3">
        <v>2</v>
      </c>
      <c r="N137" s="4">
        <f t="shared" si="111"/>
        <v>9.5455825430386446E-6</v>
      </c>
      <c r="O137" s="3">
        <v>39</v>
      </c>
      <c r="P137" s="4">
        <f t="shared" si="112"/>
        <v>3.9479678088778661E-4</v>
      </c>
      <c r="Q137" s="3">
        <v>1</v>
      </c>
      <c r="R137" s="5">
        <f t="shared" si="113"/>
        <v>3.1250000000000002E-3</v>
      </c>
      <c r="S137" s="3">
        <v>0</v>
      </c>
      <c r="T137" s="4">
        <f t="shared" si="113"/>
        <v>0</v>
      </c>
      <c r="U137" s="2">
        <v>0</v>
      </c>
      <c r="V137" s="4">
        <f t="shared" si="114"/>
        <v>0</v>
      </c>
      <c r="W137" s="3">
        <v>83</v>
      </c>
      <c r="X137" s="4">
        <f t="shared" si="115"/>
        <v>9.5411072282508731E-4</v>
      </c>
      <c r="Y137" s="3">
        <v>2</v>
      </c>
      <c r="Z137" s="5">
        <f t="shared" si="116"/>
        <v>7.3800738007380072E-3</v>
      </c>
    </row>
    <row r="138" spans="1:26" x14ac:dyDescent="0.3">
      <c r="A138" s="182"/>
      <c r="B138" s="68" t="s">
        <v>135</v>
      </c>
      <c r="C138" s="3">
        <v>0</v>
      </c>
      <c r="D138" s="4">
        <f t="shared" si="108"/>
        <v>0</v>
      </c>
      <c r="E138" s="3">
        <v>0</v>
      </c>
      <c r="F138" s="4">
        <f t="shared" si="108"/>
        <v>0</v>
      </c>
      <c r="G138" s="3">
        <v>0</v>
      </c>
      <c r="H138" s="4">
        <f t="shared" si="109"/>
        <v>0</v>
      </c>
      <c r="I138" s="3">
        <v>0</v>
      </c>
      <c r="J138" s="5">
        <f t="shared" si="110"/>
        <v>0</v>
      </c>
      <c r="K138" s="3">
        <v>0</v>
      </c>
      <c r="L138" s="4">
        <f t="shared" si="110"/>
        <v>0</v>
      </c>
      <c r="M138" s="3">
        <v>2</v>
      </c>
      <c r="N138" s="4">
        <f t="shared" si="111"/>
        <v>9.5455825430386446E-6</v>
      </c>
      <c r="O138" s="3">
        <v>40</v>
      </c>
      <c r="P138" s="4">
        <f t="shared" si="112"/>
        <v>4.0491977526952474E-4</v>
      </c>
      <c r="Q138" s="3">
        <v>4</v>
      </c>
      <c r="R138" s="5">
        <f t="shared" si="113"/>
        <v>1.2500000000000001E-2</v>
      </c>
      <c r="S138" s="3">
        <v>0</v>
      </c>
      <c r="T138" s="4">
        <f t="shared" si="113"/>
        <v>0</v>
      </c>
      <c r="U138" s="2">
        <v>0</v>
      </c>
      <c r="V138" s="4">
        <f t="shared" si="114"/>
        <v>0</v>
      </c>
      <c r="W138" s="3">
        <v>60</v>
      </c>
      <c r="X138" s="4">
        <f t="shared" si="115"/>
        <v>6.8971859481331619E-4</v>
      </c>
      <c r="Y138" s="3">
        <v>0</v>
      </c>
      <c r="Z138" s="5">
        <f t="shared" si="116"/>
        <v>0</v>
      </c>
    </row>
    <row r="139" spans="1:26" x14ac:dyDescent="0.3">
      <c r="A139" s="182"/>
      <c r="B139" s="68" t="s">
        <v>136</v>
      </c>
      <c r="C139" s="3">
        <v>0</v>
      </c>
      <c r="D139" s="4">
        <f t="shared" si="108"/>
        <v>0</v>
      </c>
      <c r="E139" s="3">
        <v>0</v>
      </c>
      <c r="F139" s="4">
        <f t="shared" si="108"/>
        <v>0</v>
      </c>
      <c r="G139" s="3">
        <v>0</v>
      </c>
      <c r="H139" s="4">
        <f t="shared" si="109"/>
        <v>0</v>
      </c>
      <c r="I139" s="3">
        <v>0</v>
      </c>
      <c r="J139" s="5">
        <f t="shared" si="110"/>
        <v>0</v>
      </c>
      <c r="K139" s="3">
        <v>0</v>
      </c>
      <c r="L139" s="4">
        <f t="shared" si="110"/>
        <v>0</v>
      </c>
      <c r="M139" s="3">
        <v>0</v>
      </c>
      <c r="N139" s="4">
        <f t="shared" si="111"/>
        <v>0</v>
      </c>
      <c r="O139" s="3">
        <v>32</v>
      </c>
      <c r="P139" s="4">
        <f t="shared" si="112"/>
        <v>3.2393582021561978E-4</v>
      </c>
      <c r="Q139" s="3">
        <v>1</v>
      </c>
      <c r="R139" s="5">
        <f t="shared" si="113"/>
        <v>3.1250000000000002E-3</v>
      </c>
      <c r="S139" s="3">
        <v>0</v>
      </c>
      <c r="T139" s="4">
        <f t="shared" si="113"/>
        <v>0</v>
      </c>
      <c r="U139" s="2">
        <v>0</v>
      </c>
      <c r="V139" s="4">
        <f t="shared" si="114"/>
        <v>0</v>
      </c>
      <c r="W139" s="3">
        <v>62</v>
      </c>
      <c r="X139" s="4">
        <f t="shared" si="115"/>
        <v>7.127092146404267E-4</v>
      </c>
      <c r="Y139" s="3">
        <v>1</v>
      </c>
      <c r="Z139" s="5">
        <f t="shared" si="116"/>
        <v>3.6900369003690036E-3</v>
      </c>
    </row>
    <row r="140" spans="1:26" s="54" customFormat="1" ht="15" thickBot="1" x14ac:dyDescent="0.35">
      <c r="A140" s="183"/>
      <c r="B140" s="54" t="s">
        <v>137</v>
      </c>
      <c r="C140" s="57">
        <v>0</v>
      </c>
      <c r="D140" s="61">
        <f t="shared" si="108"/>
        <v>0</v>
      </c>
      <c r="E140" s="57">
        <v>0</v>
      </c>
      <c r="F140" s="61">
        <f t="shared" si="108"/>
        <v>0</v>
      </c>
      <c r="G140" s="57">
        <v>0</v>
      </c>
      <c r="H140" s="61">
        <f t="shared" si="109"/>
        <v>0</v>
      </c>
      <c r="I140" s="57">
        <v>0</v>
      </c>
      <c r="J140" s="62">
        <f t="shared" si="110"/>
        <v>0</v>
      </c>
      <c r="K140" s="57">
        <v>0</v>
      </c>
      <c r="L140" s="61">
        <f t="shared" si="110"/>
        <v>0</v>
      </c>
      <c r="M140" s="57">
        <v>0</v>
      </c>
      <c r="N140" s="61">
        <f t="shared" si="111"/>
        <v>0</v>
      </c>
      <c r="O140" s="57">
        <v>24</v>
      </c>
      <c r="P140" s="61">
        <f t="shared" si="112"/>
        <v>2.4295186516171482E-4</v>
      </c>
      <c r="Q140" s="57">
        <v>0</v>
      </c>
      <c r="R140" s="62">
        <f t="shared" si="113"/>
        <v>0</v>
      </c>
      <c r="S140" s="57">
        <v>0</v>
      </c>
      <c r="T140" s="61">
        <f t="shared" si="113"/>
        <v>0</v>
      </c>
      <c r="U140" s="57">
        <v>0</v>
      </c>
      <c r="V140" s="61">
        <f t="shared" si="114"/>
        <v>0</v>
      </c>
      <c r="W140" s="57">
        <v>32</v>
      </c>
      <c r="X140" s="61">
        <f t="shared" si="115"/>
        <v>3.678499172337686E-4</v>
      </c>
      <c r="Y140" s="57">
        <v>1</v>
      </c>
      <c r="Z140" s="62">
        <f t="shared" si="116"/>
        <v>3.6900369003690036E-3</v>
      </c>
    </row>
  </sheetData>
  <mergeCells count="15">
    <mergeCell ref="C91:J91"/>
    <mergeCell ref="K91:R91"/>
    <mergeCell ref="S91:Z91"/>
    <mergeCell ref="A93:A104"/>
    <mergeCell ref="C2:J2"/>
    <mergeCell ref="K2:R2"/>
    <mergeCell ref="S2:Z2"/>
    <mergeCell ref="A28:A39"/>
    <mergeCell ref="A40:A51"/>
    <mergeCell ref="A52:A63"/>
    <mergeCell ref="A105:A116"/>
    <mergeCell ref="A117:A128"/>
    <mergeCell ref="A129:A140"/>
    <mergeCell ref="A64:A75"/>
    <mergeCell ref="A76:A8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882D50-810E-4B23-A8CE-9F4FEAA85620}">
  <dimension ref="A1:XEN92"/>
  <sheetViews>
    <sheetView workbookViewId="0">
      <pane xSplit="2" ySplit="3" topLeftCell="C78" activePane="bottomRight" state="frozen"/>
      <selection pane="topRight" activeCell="C1" sqref="C1"/>
      <selection pane="bottomLeft" activeCell="A3" sqref="A3"/>
      <selection pane="bottomRight" activeCell="J71" sqref="J71"/>
    </sheetView>
  </sheetViews>
  <sheetFormatPr defaultColWidth="9.109375" defaultRowHeight="14.4" x14ac:dyDescent="0.3"/>
  <cols>
    <col min="1" max="1" width="25.33203125" style="8" customWidth="1"/>
    <col min="2" max="2" width="17.6640625" style="8" customWidth="1"/>
    <col min="3" max="3" width="15.33203125" style="3" customWidth="1"/>
    <col min="4" max="4" width="16" style="8" customWidth="1"/>
    <col min="5" max="5" width="13.44140625" style="3" customWidth="1"/>
    <col min="6" max="6" width="12.33203125" style="8" customWidth="1"/>
    <col min="7" max="7" width="14.44140625" style="3" customWidth="1"/>
    <col min="8" max="8" width="11.5546875" style="8" customWidth="1"/>
    <col min="9" max="9" width="16.6640625" style="3" customWidth="1"/>
    <col min="10" max="10" width="16.5546875" style="1" customWidth="1"/>
    <col min="11" max="11" width="16.5546875" style="8" customWidth="1"/>
    <col min="12" max="12" width="11" style="8" customWidth="1"/>
    <col min="13" max="14" width="9.109375" style="8"/>
    <col min="15" max="15" width="9.88671875" style="8" customWidth="1"/>
    <col min="16" max="17" width="9.109375" style="8"/>
    <col min="18" max="18" width="9.109375" style="1"/>
    <col min="19" max="19" width="10.6640625" style="8" customWidth="1"/>
    <col min="20" max="20" width="14" style="8" customWidth="1"/>
    <col min="21" max="16384" width="9.109375" style="8"/>
  </cols>
  <sheetData>
    <row r="1" spans="1:16368" s="66" customFormat="1" ht="18" x14ac:dyDescent="0.35">
      <c r="A1" s="120" t="s">
        <v>189</v>
      </c>
      <c r="B1" s="154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120"/>
      <c r="AA1" s="120"/>
      <c r="AB1" s="120"/>
      <c r="AC1" s="120"/>
      <c r="AD1" s="120"/>
      <c r="AE1" s="120"/>
      <c r="AF1" s="120"/>
      <c r="AG1" s="120"/>
      <c r="AH1" s="120"/>
      <c r="AI1" s="120"/>
      <c r="AJ1" s="120"/>
      <c r="AK1" s="120"/>
      <c r="AL1" s="120"/>
      <c r="AM1" s="120"/>
      <c r="AN1" s="120"/>
      <c r="AO1" s="120"/>
      <c r="AP1" s="120"/>
      <c r="AQ1" s="120"/>
      <c r="AR1" s="120"/>
      <c r="AS1" s="120"/>
      <c r="AT1" s="120"/>
      <c r="AU1" s="120"/>
      <c r="AV1" s="120"/>
      <c r="AW1" s="120"/>
      <c r="AX1" s="120"/>
      <c r="AY1" s="120"/>
      <c r="AZ1" s="120"/>
      <c r="BA1" s="120"/>
      <c r="BB1" s="120"/>
      <c r="BC1" s="120"/>
      <c r="BD1" s="120"/>
      <c r="BE1" s="120"/>
      <c r="BF1" s="120"/>
      <c r="BG1" s="120"/>
      <c r="BH1" s="120"/>
      <c r="BI1" s="120"/>
      <c r="BJ1" s="120"/>
      <c r="BK1" s="120"/>
      <c r="BL1" s="120"/>
      <c r="BM1" s="120"/>
      <c r="BN1" s="120"/>
      <c r="BO1" s="120"/>
      <c r="BP1" s="120"/>
      <c r="BQ1" s="120"/>
      <c r="BR1" s="120"/>
      <c r="BS1" s="120"/>
      <c r="BT1" s="120"/>
      <c r="BU1" s="120"/>
      <c r="BV1" s="120"/>
      <c r="BW1" s="120"/>
      <c r="BX1" s="120"/>
      <c r="BY1" s="120"/>
      <c r="BZ1" s="120"/>
      <c r="CA1" s="120"/>
      <c r="CB1" s="120"/>
      <c r="CC1" s="120"/>
      <c r="CD1" s="120"/>
      <c r="CE1" s="120"/>
      <c r="CF1" s="120"/>
      <c r="CG1" s="120"/>
      <c r="CH1" s="120"/>
      <c r="CI1" s="120"/>
      <c r="CJ1" s="120"/>
      <c r="CK1" s="120"/>
      <c r="CL1" s="120"/>
      <c r="CM1" s="120"/>
      <c r="CN1" s="120"/>
      <c r="CO1" s="120"/>
      <c r="CP1" s="120"/>
      <c r="CQ1" s="120"/>
      <c r="CR1" s="120"/>
      <c r="CS1" s="120"/>
      <c r="CT1" s="120"/>
      <c r="CU1" s="120"/>
      <c r="CV1" s="120"/>
      <c r="CW1" s="120"/>
      <c r="CX1" s="120"/>
      <c r="CY1" s="120"/>
      <c r="CZ1" s="120"/>
      <c r="DA1" s="120"/>
      <c r="DB1" s="120"/>
      <c r="DC1" s="120"/>
      <c r="DD1" s="120"/>
      <c r="DE1" s="120"/>
      <c r="DF1" s="120"/>
      <c r="DG1" s="120"/>
      <c r="DH1" s="120"/>
      <c r="DI1" s="120"/>
      <c r="DJ1" s="120"/>
      <c r="DK1" s="120"/>
      <c r="DL1" s="120"/>
      <c r="DM1" s="120"/>
      <c r="DN1" s="120"/>
      <c r="DO1" s="120"/>
      <c r="DP1" s="120"/>
      <c r="DQ1" s="120"/>
      <c r="DR1" s="120"/>
      <c r="DS1" s="120"/>
      <c r="DT1" s="120"/>
      <c r="DU1" s="120"/>
      <c r="DV1" s="120"/>
      <c r="DW1" s="120"/>
      <c r="DX1" s="120"/>
      <c r="DY1" s="120"/>
      <c r="DZ1" s="120"/>
      <c r="EA1" s="120"/>
      <c r="EB1" s="120"/>
      <c r="EC1" s="120"/>
      <c r="ED1" s="120"/>
      <c r="EE1" s="120"/>
      <c r="EF1" s="120"/>
      <c r="EG1" s="120"/>
      <c r="EH1" s="120"/>
      <c r="EI1" s="120"/>
      <c r="EJ1" s="120"/>
      <c r="EK1" s="120"/>
      <c r="EL1" s="120"/>
      <c r="EM1" s="120"/>
      <c r="EN1" s="120"/>
      <c r="EO1" s="120"/>
      <c r="EP1" s="120"/>
      <c r="EQ1" s="120"/>
      <c r="ER1" s="120"/>
      <c r="ES1" s="120"/>
      <c r="ET1" s="120"/>
      <c r="EU1" s="120"/>
      <c r="EV1" s="120"/>
      <c r="EW1" s="120"/>
      <c r="EX1" s="120"/>
      <c r="EY1" s="120"/>
      <c r="EZ1" s="120"/>
      <c r="FA1" s="120"/>
      <c r="FB1" s="120"/>
      <c r="FC1" s="120"/>
      <c r="FD1" s="120"/>
      <c r="FE1" s="120"/>
      <c r="FF1" s="120"/>
      <c r="FG1" s="120"/>
      <c r="FH1" s="120"/>
      <c r="FI1" s="120"/>
      <c r="FJ1" s="120"/>
      <c r="FK1" s="120"/>
      <c r="FL1" s="120"/>
      <c r="FM1" s="120"/>
      <c r="FN1" s="120"/>
      <c r="FO1" s="120"/>
      <c r="FP1" s="120"/>
      <c r="FQ1" s="120"/>
      <c r="FR1" s="120"/>
      <c r="FS1" s="120"/>
      <c r="FT1" s="120"/>
      <c r="FU1" s="120"/>
      <c r="FV1" s="120"/>
      <c r="FW1" s="120"/>
      <c r="FX1" s="120"/>
      <c r="FY1" s="120"/>
      <c r="FZ1" s="120"/>
      <c r="GA1" s="120"/>
      <c r="GB1" s="120"/>
      <c r="GC1" s="120"/>
      <c r="GD1" s="120"/>
      <c r="GE1" s="120"/>
      <c r="GF1" s="120"/>
      <c r="GG1" s="120"/>
      <c r="GH1" s="120"/>
      <c r="GI1" s="120"/>
      <c r="GJ1" s="120"/>
      <c r="GK1" s="120"/>
      <c r="GL1" s="120"/>
      <c r="GM1" s="120"/>
      <c r="GN1" s="120"/>
      <c r="GO1" s="120"/>
      <c r="GP1" s="120"/>
      <c r="GQ1" s="120"/>
      <c r="GR1" s="120"/>
      <c r="GS1" s="120"/>
      <c r="GT1" s="120"/>
      <c r="GU1" s="120"/>
      <c r="GV1" s="120"/>
      <c r="GW1" s="120"/>
      <c r="GX1" s="120"/>
      <c r="GY1" s="120"/>
      <c r="GZ1" s="120"/>
      <c r="HA1" s="120"/>
      <c r="HB1" s="120"/>
      <c r="HC1" s="120"/>
      <c r="HD1" s="120"/>
      <c r="HE1" s="120"/>
      <c r="HF1" s="120"/>
      <c r="HG1" s="120"/>
      <c r="HH1" s="120"/>
      <c r="HI1" s="120"/>
      <c r="HJ1" s="120"/>
      <c r="HK1" s="120"/>
      <c r="HL1" s="120"/>
      <c r="HM1" s="120"/>
      <c r="HN1" s="120"/>
      <c r="HO1" s="120"/>
      <c r="HP1" s="120"/>
      <c r="HQ1" s="120"/>
      <c r="HR1" s="120"/>
      <c r="HS1" s="120"/>
      <c r="HT1" s="120"/>
      <c r="HU1" s="120"/>
      <c r="HV1" s="120"/>
      <c r="HW1" s="120"/>
      <c r="HX1" s="120"/>
      <c r="HY1" s="120"/>
      <c r="HZ1" s="120"/>
      <c r="IA1" s="120"/>
      <c r="IB1" s="120"/>
      <c r="IC1" s="120"/>
      <c r="ID1" s="120"/>
      <c r="IE1" s="120"/>
      <c r="IF1" s="120"/>
      <c r="IG1" s="120"/>
      <c r="IH1" s="120"/>
      <c r="II1" s="120"/>
      <c r="IJ1" s="120"/>
      <c r="IK1" s="120"/>
      <c r="IL1" s="120"/>
      <c r="IM1" s="120"/>
      <c r="IN1" s="120"/>
      <c r="IO1" s="120"/>
      <c r="IP1" s="120"/>
      <c r="IQ1" s="120"/>
      <c r="IR1" s="120"/>
      <c r="IS1" s="120"/>
      <c r="IT1" s="120"/>
      <c r="IU1" s="120"/>
      <c r="IV1" s="120"/>
      <c r="IW1" s="120"/>
      <c r="IX1" s="120"/>
      <c r="IY1" s="120"/>
      <c r="IZ1" s="120"/>
      <c r="JA1" s="120"/>
      <c r="JB1" s="120"/>
      <c r="JC1" s="120"/>
      <c r="JD1" s="120"/>
      <c r="JE1" s="120"/>
      <c r="JF1" s="120"/>
      <c r="JG1" s="120"/>
      <c r="JH1" s="120"/>
      <c r="JI1" s="120"/>
      <c r="JJ1" s="120"/>
      <c r="JK1" s="120"/>
      <c r="JL1" s="120"/>
      <c r="JM1" s="120"/>
      <c r="JN1" s="120"/>
      <c r="JO1" s="120"/>
      <c r="JP1" s="120"/>
      <c r="JQ1" s="120"/>
      <c r="JR1" s="120"/>
      <c r="JS1" s="120"/>
      <c r="JT1" s="120"/>
      <c r="JU1" s="120"/>
      <c r="JV1" s="120"/>
      <c r="JW1" s="120"/>
      <c r="JX1" s="120"/>
      <c r="JY1" s="120"/>
      <c r="JZ1" s="120"/>
      <c r="KA1" s="120"/>
      <c r="KB1" s="120"/>
      <c r="KC1" s="120"/>
      <c r="KD1" s="120"/>
      <c r="KE1" s="120"/>
      <c r="KF1" s="120"/>
      <c r="KG1" s="120"/>
      <c r="KH1" s="120"/>
      <c r="KI1" s="120"/>
      <c r="KJ1" s="120"/>
      <c r="KK1" s="120"/>
      <c r="KL1" s="120"/>
      <c r="KM1" s="120"/>
      <c r="KN1" s="120"/>
      <c r="KO1" s="120"/>
      <c r="KP1" s="120"/>
      <c r="KQ1" s="120"/>
      <c r="KR1" s="120"/>
      <c r="KS1" s="120"/>
      <c r="KT1" s="120"/>
      <c r="KU1" s="120"/>
      <c r="KV1" s="120"/>
      <c r="KW1" s="120"/>
      <c r="KX1" s="120"/>
      <c r="KY1" s="120"/>
      <c r="KZ1" s="120"/>
      <c r="LA1" s="120"/>
      <c r="LB1" s="120"/>
      <c r="LC1" s="120"/>
      <c r="LD1" s="120"/>
      <c r="LE1" s="120"/>
      <c r="LF1" s="120"/>
      <c r="LG1" s="120"/>
      <c r="LH1" s="120"/>
      <c r="LI1" s="120"/>
      <c r="LJ1" s="120"/>
      <c r="LK1" s="120"/>
      <c r="LL1" s="120"/>
      <c r="LM1" s="120"/>
      <c r="LN1" s="120"/>
      <c r="LO1" s="120"/>
      <c r="LP1" s="120"/>
      <c r="LQ1" s="120"/>
      <c r="LR1" s="120"/>
      <c r="LS1" s="120"/>
      <c r="LT1" s="120"/>
      <c r="LU1" s="120"/>
      <c r="LV1" s="120"/>
      <c r="LW1" s="120"/>
      <c r="LX1" s="120"/>
      <c r="LY1" s="120"/>
      <c r="LZ1" s="120"/>
      <c r="MA1" s="120"/>
      <c r="MB1" s="120"/>
      <c r="MC1" s="120"/>
      <c r="MD1" s="120"/>
      <c r="ME1" s="120"/>
      <c r="MF1" s="120"/>
      <c r="MG1" s="120"/>
      <c r="MH1" s="120"/>
      <c r="MI1" s="120"/>
      <c r="MJ1" s="120"/>
      <c r="MK1" s="120"/>
      <c r="ML1" s="120"/>
      <c r="MM1" s="120"/>
      <c r="MN1" s="120"/>
      <c r="MO1" s="120"/>
      <c r="MP1" s="120"/>
      <c r="MQ1" s="120"/>
      <c r="MR1" s="120"/>
      <c r="MS1" s="120"/>
      <c r="MT1" s="120"/>
      <c r="MU1" s="120"/>
      <c r="MV1" s="120"/>
      <c r="MW1" s="120"/>
      <c r="MX1" s="120"/>
      <c r="MY1" s="120"/>
      <c r="MZ1" s="120"/>
      <c r="NA1" s="120"/>
      <c r="NB1" s="120"/>
      <c r="NC1" s="120"/>
      <c r="ND1" s="120"/>
      <c r="NE1" s="120"/>
      <c r="NF1" s="120"/>
      <c r="NG1" s="120"/>
      <c r="NH1" s="120"/>
      <c r="NI1" s="120"/>
      <c r="NJ1" s="120"/>
      <c r="NK1" s="120"/>
      <c r="NL1" s="120"/>
      <c r="NM1" s="120"/>
      <c r="NN1" s="120"/>
      <c r="NO1" s="120"/>
      <c r="NP1" s="120"/>
      <c r="NQ1" s="120"/>
      <c r="NR1" s="120"/>
      <c r="NS1" s="120"/>
      <c r="NT1" s="120"/>
      <c r="NU1" s="120"/>
      <c r="NV1" s="120"/>
      <c r="NW1" s="120"/>
      <c r="NX1" s="120"/>
      <c r="NY1" s="120"/>
      <c r="NZ1" s="120"/>
      <c r="OA1" s="120"/>
      <c r="OB1" s="120"/>
      <c r="OC1" s="120"/>
      <c r="OD1" s="120"/>
      <c r="OE1" s="120"/>
      <c r="OF1" s="120"/>
      <c r="OG1" s="120"/>
      <c r="OH1" s="120"/>
      <c r="OI1" s="120"/>
      <c r="OJ1" s="120"/>
      <c r="OK1" s="120"/>
      <c r="OL1" s="120"/>
      <c r="OM1" s="120"/>
      <c r="ON1" s="120"/>
      <c r="OO1" s="120"/>
      <c r="OP1" s="120"/>
      <c r="OQ1" s="120"/>
      <c r="OR1" s="120"/>
      <c r="OS1" s="120"/>
      <c r="OT1" s="120"/>
      <c r="OU1" s="120"/>
      <c r="OV1" s="120"/>
      <c r="OW1" s="120"/>
      <c r="OX1" s="120"/>
      <c r="OY1" s="120"/>
      <c r="OZ1" s="120"/>
      <c r="PA1" s="120"/>
      <c r="PB1" s="120"/>
      <c r="PC1" s="120"/>
      <c r="PD1" s="120"/>
      <c r="PE1" s="120"/>
      <c r="PF1" s="120"/>
      <c r="PG1" s="120"/>
      <c r="PH1" s="120"/>
      <c r="PI1" s="120"/>
      <c r="PJ1" s="120"/>
      <c r="PK1" s="120"/>
      <c r="PL1" s="120"/>
      <c r="PM1" s="120"/>
      <c r="PN1" s="120"/>
      <c r="PO1" s="120"/>
      <c r="PP1" s="120"/>
      <c r="PQ1" s="120"/>
      <c r="PR1" s="120"/>
      <c r="PS1" s="120"/>
      <c r="PT1" s="120"/>
      <c r="PU1" s="120"/>
      <c r="PV1" s="120"/>
      <c r="PW1" s="120"/>
      <c r="PX1" s="120"/>
      <c r="PY1" s="120"/>
      <c r="PZ1" s="120"/>
      <c r="QA1" s="120"/>
      <c r="QB1" s="120"/>
      <c r="QC1" s="120"/>
      <c r="QD1" s="120"/>
      <c r="QE1" s="120"/>
      <c r="QF1" s="120"/>
      <c r="QG1" s="120"/>
      <c r="QH1" s="120"/>
      <c r="QI1" s="120"/>
      <c r="QJ1" s="120"/>
      <c r="QK1" s="120"/>
      <c r="QL1" s="120"/>
      <c r="QM1" s="120"/>
      <c r="QN1" s="120"/>
      <c r="QO1" s="120"/>
      <c r="QP1" s="120"/>
      <c r="QQ1" s="120"/>
      <c r="QR1" s="120"/>
      <c r="QS1" s="120"/>
      <c r="QT1" s="120"/>
      <c r="QU1" s="120"/>
      <c r="QV1" s="120"/>
      <c r="QW1" s="120"/>
      <c r="QX1" s="120"/>
      <c r="QY1" s="120"/>
      <c r="QZ1" s="120"/>
      <c r="RA1" s="120"/>
      <c r="RB1" s="120"/>
      <c r="RC1" s="120"/>
      <c r="RD1" s="120"/>
      <c r="RE1" s="120"/>
      <c r="RF1" s="120"/>
      <c r="RG1" s="120"/>
      <c r="RH1" s="120"/>
      <c r="RI1" s="120"/>
      <c r="RJ1" s="120"/>
      <c r="RK1" s="120"/>
      <c r="RL1" s="120"/>
      <c r="RM1" s="120"/>
      <c r="RN1" s="120"/>
      <c r="RO1" s="120"/>
      <c r="RP1" s="120"/>
      <c r="RQ1" s="120"/>
      <c r="RR1" s="120"/>
      <c r="RS1" s="120"/>
      <c r="RT1" s="120"/>
      <c r="RU1" s="120"/>
      <c r="RV1" s="120"/>
      <c r="RW1" s="120"/>
      <c r="RX1" s="120"/>
      <c r="RY1" s="120"/>
      <c r="RZ1" s="120"/>
      <c r="SA1" s="120"/>
      <c r="SB1" s="120"/>
      <c r="SC1" s="120"/>
      <c r="SD1" s="120"/>
      <c r="SE1" s="120"/>
      <c r="SF1" s="120"/>
      <c r="SG1" s="120"/>
      <c r="SH1" s="120"/>
      <c r="SI1" s="120"/>
      <c r="SJ1" s="120"/>
      <c r="SK1" s="120"/>
      <c r="SL1" s="120"/>
      <c r="SM1" s="120"/>
      <c r="SN1" s="120"/>
      <c r="SO1" s="120"/>
      <c r="SP1" s="120"/>
      <c r="SQ1" s="120"/>
      <c r="SR1" s="120"/>
      <c r="SS1" s="120"/>
      <c r="ST1" s="120"/>
      <c r="SU1" s="120"/>
      <c r="SV1" s="120"/>
      <c r="SW1" s="120"/>
      <c r="SX1" s="120"/>
      <c r="SY1" s="120"/>
      <c r="SZ1" s="120"/>
      <c r="TA1" s="120"/>
      <c r="TB1" s="120"/>
      <c r="TC1" s="120"/>
      <c r="TD1" s="120"/>
      <c r="TE1" s="120"/>
      <c r="TF1" s="120"/>
      <c r="TG1" s="120"/>
      <c r="TH1" s="120"/>
      <c r="TI1" s="120"/>
      <c r="TJ1" s="120"/>
      <c r="TK1" s="120"/>
      <c r="TL1" s="120"/>
      <c r="TM1" s="120"/>
      <c r="TN1" s="120"/>
      <c r="TO1" s="120"/>
      <c r="TP1" s="120"/>
      <c r="TQ1" s="120"/>
      <c r="TR1" s="120"/>
      <c r="TS1" s="120"/>
      <c r="TT1" s="120"/>
      <c r="TU1" s="120"/>
      <c r="TV1" s="120"/>
      <c r="TW1" s="120"/>
      <c r="TX1" s="120"/>
      <c r="TY1" s="120"/>
      <c r="TZ1" s="120"/>
      <c r="UA1" s="120"/>
      <c r="UB1" s="120"/>
      <c r="UC1" s="120"/>
      <c r="UD1" s="120"/>
      <c r="UE1" s="120"/>
      <c r="UF1" s="120"/>
      <c r="UG1" s="120"/>
      <c r="UH1" s="120"/>
      <c r="UI1" s="120"/>
      <c r="UJ1" s="120"/>
      <c r="UK1" s="120"/>
      <c r="UL1" s="120"/>
      <c r="UM1" s="120"/>
      <c r="UN1" s="120"/>
      <c r="UO1" s="120"/>
      <c r="UP1" s="120"/>
      <c r="UQ1" s="120"/>
      <c r="UR1" s="120"/>
      <c r="US1" s="120"/>
      <c r="UT1" s="120"/>
      <c r="UU1" s="120"/>
      <c r="UV1" s="120"/>
      <c r="UW1" s="120"/>
      <c r="UX1" s="120"/>
      <c r="UY1" s="120"/>
      <c r="UZ1" s="120"/>
      <c r="VA1" s="120"/>
      <c r="VB1" s="120"/>
      <c r="VC1" s="120"/>
      <c r="VD1" s="120"/>
      <c r="VE1" s="120"/>
      <c r="VF1" s="120"/>
      <c r="VG1" s="120"/>
      <c r="VH1" s="120"/>
      <c r="VI1" s="120"/>
      <c r="VJ1" s="120"/>
      <c r="VK1" s="120"/>
      <c r="VL1" s="120"/>
      <c r="VM1" s="120"/>
      <c r="VN1" s="120"/>
      <c r="VO1" s="120"/>
      <c r="VP1" s="120"/>
      <c r="VQ1" s="120"/>
      <c r="VR1" s="120"/>
      <c r="VS1" s="120"/>
      <c r="VT1" s="120"/>
      <c r="VU1" s="120"/>
      <c r="VV1" s="120"/>
      <c r="VW1" s="120"/>
      <c r="VX1" s="120"/>
      <c r="VY1" s="120"/>
      <c r="VZ1" s="120"/>
      <c r="WA1" s="120"/>
      <c r="WB1" s="120"/>
      <c r="WC1" s="120"/>
      <c r="WD1" s="120"/>
      <c r="WE1" s="120"/>
      <c r="WF1" s="120"/>
      <c r="WG1" s="120"/>
      <c r="WH1" s="120"/>
      <c r="WI1" s="120"/>
      <c r="WJ1" s="120"/>
      <c r="WK1" s="120"/>
      <c r="WL1" s="120"/>
      <c r="WM1" s="120"/>
      <c r="WN1" s="120"/>
      <c r="WO1" s="120"/>
      <c r="WP1" s="120"/>
      <c r="WQ1" s="120"/>
      <c r="WR1" s="120"/>
      <c r="WS1" s="120"/>
      <c r="WT1" s="120"/>
      <c r="WU1" s="120"/>
      <c r="WV1" s="120"/>
      <c r="WW1" s="120"/>
      <c r="WX1" s="120"/>
      <c r="WY1" s="120"/>
      <c r="WZ1" s="120"/>
      <c r="XA1" s="120"/>
      <c r="XB1" s="120"/>
      <c r="XC1" s="120"/>
      <c r="XD1" s="120"/>
      <c r="XE1" s="120"/>
      <c r="XF1" s="120"/>
      <c r="XG1" s="120"/>
      <c r="XH1" s="120"/>
      <c r="XI1" s="120"/>
      <c r="XJ1" s="120"/>
      <c r="XK1" s="120"/>
      <c r="XL1" s="120"/>
      <c r="XM1" s="120"/>
      <c r="XN1" s="120"/>
      <c r="XO1" s="120"/>
      <c r="XP1" s="120"/>
      <c r="XQ1" s="120"/>
      <c r="XR1" s="120"/>
      <c r="XS1" s="120"/>
      <c r="XT1" s="120"/>
      <c r="XU1" s="120"/>
      <c r="XV1" s="120"/>
      <c r="XW1" s="120"/>
      <c r="XX1" s="120"/>
      <c r="XY1" s="120"/>
      <c r="XZ1" s="120"/>
      <c r="YA1" s="120"/>
      <c r="YB1" s="120"/>
      <c r="YC1" s="120"/>
      <c r="YD1" s="120"/>
      <c r="YE1" s="120"/>
      <c r="YF1" s="120"/>
      <c r="YG1" s="120"/>
      <c r="YH1" s="120"/>
      <c r="YI1" s="120"/>
      <c r="YJ1" s="120"/>
      <c r="YK1" s="120"/>
      <c r="YL1" s="120"/>
      <c r="YM1" s="120"/>
      <c r="YN1" s="120"/>
      <c r="YO1" s="120"/>
      <c r="YP1" s="120"/>
      <c r="YQ1" s="120"/>
      <c r="YR1" s="120"/>
      <c r="YS1" s="120"/>
      <c r="YT1" s="120"/>
      <c r="YU1" s="120"/>
      <c r="YV1" s="120"/>
      <c r="YW1" s="120"/>
      <c r="YX1" s="120"/>
      <c r="YY1" s="120"/>
      <c r="YZ1" s="120"/>
      <c r="ZA1" s="120"/>
      <c r="ZB1" s="120"/>
      <c r="ZC1" s="120"/>
      <c r="ZD1" s="120"/>
      <c r="ZE1" s="120"/>
      <c r="ZF1" s="120"/>
      <c r="ZG1" s="120"/>
      <c r="ZH1" s="120"/>
      <c r="ZI1" s="120"/>
      <c r="ZJ1" s="120"/>
      <c r="ZK1" s="120"/>
      <c r="ZL1" s="120"/>
      <c r="ZM1" s="120"/>
      <c r="ZN1" s="120"/>
      <c r="ZO1" s="120"/>
      <c r="ZP1" s="120"/>
      <c r="ZQ1" s="120"/>
      <c r="ZR1" s="120"/>
      <c r="ZS1" s="120"/>
      <c r="ZT1" s="120"/>
      <c r="ZU1" s="120"/>
      <c r="ZV1" s="120"/>
      <c r="ZW1" s="120"/>
      <c r="ZX1" s="120"/>
      <c r="ZY1" s="120"/>
      <c r="ZZ1" s="120"/>
      <c r="AAA1" s="120"/>
      <c r="AAB1" s="120"/>
      <c r="AAC1" s="120"/>
      <c r="AAD1" s="120"/>
      <c r="AAE1" s="120"/>
      <c r="AAF1" s="120"/>
      <c r="AAG1" s="120"/>
      <c r="AAH1" s="120"/>
      <c r="AAI1" s="120"/>
      <c r="AAJ1" s="120"/>
      <c r="AAK1" s="120"/>
      <c r="AAL1" s="120"/>
      <c r="AAM1" s="120"/>
      <c r="AAN1" s="120"/>
      <c r="AAO1" s="120"/>
      <c r="AAP1" s="120"/>
      <c r="AAQ1" s="120"/>
      <c r="AAR1" s="120"/>
      <c r="AAS1" s="120"/>
      <c r="AAT1" s="120"/>
      <c r="AAU1" s="120"/>
      <c r="AAV1" s="120"/>
      <c r="AAW1" s="120"/>
      <c r="AAX1" s="120"/>
      <c r="AAY1" s="120"/>
      <c r="AAZ1" s="120"/>
      <c r="ABA1" s="120"/>
      <c r="ABB1" s="120"/>
      <c r="ABC1" s="120"/>
      <c r="ABD1" s="120"/>
      <c r="ABE1" s="120"/>
      <c r="ABF1" s="120"/>
      <c r="ABG1" s="120"/>
      <c r="ABH1" s="120"/>
      <c r="ABI1" s="120"/>
      <c r="ABJ1" s="120"/>
      <c r="ABK1" s="120"/>
      <c r="ABL1" s="120"/>
      <c r="ABM1" s="120"/>
      <c r="ABN1" s="120"/>
      <c r="ABO1" s="120"/>
      <c r="ABP1" s="120"/>
      <c r="ABQ1" s="120"/>
      <c r="ABR1" s="120"/>
      <c r="ABS1" s="120"/>
      <c r="ABT1" s="120"/>
      <c r="ABU1" s="120"/>
      <c r="ABV1" s="120"/>
      <c r="ABW1" s="120"/>
      <c r="ABX1" s="120"/>
      <c r="ABY1" s="120"/>
      <c r="ABZ1" s="120"/>
      <c r="ACA1" s="120"/>
      <c r="ACB1" s="120"/>
      <c r="ACC1" s="120"/>
      <c r="ACD1" s="120"/>
      <c r="ACE1" s="120"/>
      <c r="ACF1" s="120"/>
      <c r="ACG1" s="120"/>
      <c r="ACH1" s="120"/>
      <c r="ACI1" s="120"/>
      <c r="ACJ1" s="120"/>
      <c r="ACK1" s="120"/>
      <c r="ACL1" s="120"/>
      <c r="ACM1" s="120"/>
      <c r="ACN1" s="120"/>
      <c r="ACO1" s="120"/>
      <c r="ACP1" s="120"/>
      <c r="ACQ1" s="120"/>
      <c r="ACR1" s="120"/>
      <c r="ACS1" s="120"/>
      <c r="ACT1" s="120"/>
      <c r="ACU1" s="120"/>
      <c r="ACV1" s="120"/>
      <c r="ACW1" s="120"/>
      <c r="ACX1" s="120"/>
      <c r="ACY1" s="120"/>
      <c r="ACZ1" s="120"/>
      <c r="ADA1" s="120"/>
      <c r="ADB1" s="120"/>
      <c r="ADC1" s="120"/>
      <c r="ADD1" s="120"/>
      <c r="ADE1" s="120"/>
      <c r="ADF1" s="120"/>
      <c r="ADG1" s="120"/>
      <c r="ADH1" s="120"/>
      <c r="ADI1" s="120"/>
      <c r="ADJ1" s="120"/>
      <c r="ADK1" s="120"/>
      <c r="ADL1" s="120"/>
      <c r="ADM1" s="120"/>
      <c r="ADN1" s="120"/>
      <c r="ADO1" s="120"/>
      <c r="ADP1" s="120"/>
      <c r="ADQ1" s="120"/>
      <c r="ADR1" s="120"/>
      <c r="ADS1" s="120"/>
      <c r="ADT1" s="120"/>
      <c r="ADU1" s="120"/>
      <c r="ADV1" s="120"/>
      <c r="ADW1" s="120"/>
      <c r="ADX1" s="120"/>
      <c r="ADY1" s="120"/>
      <c r="ADZ1" s="120"/>
      <c r="AEA1" s="120"/>
      <c r="AEB1" s="120"/>
      <c r="AEC1" s="120"/>
      <c r="AED1" s="120"/>
      <c r="AEE1" s="120"/>
      <c r="AEF1" s="120"/>
      <c r="AEG1" s="120"/>
      <c r="AEH1" s="120"/>
      <c r="AEI1" s="120"/>
      <c r="AEJ1" s="120"/>
      <c r="AEK1" s="120"/>
      <c r="AEL1" s="120"/>
      <c r="AEM1" s="120"/>
      <c r="AEN1" s="120"/>
      <c r="AEO1" s="120"/>
      <c r="AEP1" s="120"/>
      <c r="AEQ1" s="120"/>
      <c r="AER1" s="120"/>
      <c r="AES1" s="120"/>
      <c r="AET1" s="120"/>
      <c r="AEU1" s="120"/>
      <c r="AEV1" s="120"/>
      <c r="AEW1" s="120"/>
      <c r="AEX1" s="120"/>
      <c r="AEY1" s="120"/>
      <c r="AEZ1" s="120"/>
      <c r="AFA1" s="120"/>
      <c r="AFB1" s="120"/>
      <c r="AFC1" s="120"/>
      <c r="AFD1" s="120"/>
      <c r="AFE1" s="120"/>
      <c r="AFF1" s="120"/>
      <c r="AFG1" s="120"/>
      <c r="AFH1" s="120"/>
      <c r="AFI1" s="120"/>
      <c r="AFJ1" s="120"/>
      <c r="AFK1" s="120"/>
      <c r="AFL1" s="120"/>
      <c r="AFM1" s="120"/>
      <c r="AFN1" s="120"/>
      <c r="AFO1" s="120"/>
      <c r="AFP1" s="120"/>
      <c r="AFQ1" s="120"/>
      <c r="AFR1" s="120"/>
      <c r="AFS1" s="120"/>
      <c r="AFT1" s="120"/>
      <c r="AFU1" s="120"/>
      <c r="AFV1" s="120"/>
      <c r="AFW1" s="120"/>
      <c r="AFX1" s="120"/>
      <c r="AFY1" s="120"/>
      <c r="AFZ1" s="120"/>
      <c r="AGA1" s="120"/>
      <c r="AGB1" s="120"/>
      <c r="AGC1" s="120"/>
      <c r="AGD1" s="120"/>
      <c r="AGE1" s="120"/>
      <c r="AGF1" s="120"/>
      <c r="AGG1" s="120"/>
      <c r="AGH1" s="120"/>
      <c r="AGI1" s="120"/>
      <c r="AGJ1" s="120"/>
      <c r="AGK1" s="120"/>
      <c r="AGL1" s="120"/>
      <c r="AGM1" s="120"/>
      <c r="AGN1" s="120"/>
      <c r="AGO1" s="120"/>
      <c r="AGP1" s="120"/>
      <c r="AGQ1" s="120"/>
      <c r="AGR1" s="120"/>
      <c r="AGS1" s="120"/>
      <c r="AGT1" s="120"/>
      <c r="AGU1" s="120"/>
      <c r="AGV1" s="120"/>
      <c r="AGW1" s="120"/>
      <c r="AGX1" s="120"/>
      <c r="AGY1" s="120"/>
      <c r="AGZ1" s="120"/>
      <c r="AHA1" s="120"/>
      <c r="AHB1" s="120"/>
      <c r="AHC1" s="120"/>
      <c r="AHD1" s="120"/>
      <c r="AHE1" s="120"/>
      <c r="AHF1" s="120"/>
      <c r="AHG1" s="120"/>
      <c r="AHH1" s="120"/>
      <c r="AHI1" s="120"/>
      <c r="AHJ1" s="120"/>
      <c r="AHK1" s="120"/>
      <c r="AHL1" s="120"/>
      <c r="AHM1" s="120"/>
      <c r="AHN1" s="120"/>
      <c r="AHO1" s="120"/>
      <c r="AHP1" s="120"/>
      <c r="AHQ1" s="120"/>
      <c r="AHR1" s="120"/>
      <c r="AHS1" s="120"/>
      <c r="AHT1" s="120"/>
      <c r="AHU1" s="120"/>
      <c r="AHV1" s="120"/>
      <c r="AHW1" s="120"/>
      <c r="AHX1" s="120"/>
      <c r="AHY1" s="120"/>
      <c r="AHZ1" s="120"/>
      <c r="AIA1" s="120"/>
      <c r="AIB1" s="120"/>
      <c r="AIC1" s="120"/>
      <c r="AID1" s="120"/>
      <c r="AIE1" s="120"/>
      <c r="AIF1" s="120"/>
      <c r="AIG1" s="120"/>
      <c r="AIH1" s="120"/>
      <c r="AII1" s="120"/>
      <c r="AIJ1" s="120"/>
      <c r="AIK1" s="120"/>
      <c r="AIL1" s="120"/>
      <c r="AIM1" s="120"/>
      <c r="AIN1" s="120"/>
      <c r="AIO1" s="120"/>
      <c r="AIP1" s="120"/>
      <c r="AIQ1" s="120"/>
      <c r="AIR1" s="120"/>
      <c r="AIS1" s="120"/>
      <c r="AIT1" s="120"/>
      <c r="AIU1" s="120"/>
      <c r="AIV1" s="120"/>
      <c r="AIW1" s="120"/>
      <c r="AIX1" s="120"/>
      <c r="AIY1" s="120"/>
      <c r="AIZ1" s="120"/>
      <c r="AJA1" s="120"/>
      <c r="AJB1" s="120"/>
      <c r="AJC1" s="120"/>
      <c r="AJD1" s="120"/>
      <c r="AJE1" s="120"/>
      <c r="AJF1" s="120"/>
      <c r="AJG1" s="120"/>
      <c r="AJH1" s="120"/>
      <c r="AJI1" s="120"/>
      <c r="AJJ1" s="120"/>
      <c r="AJK1" s="120"/>
      <c r="AJL1" s="120"/>
      <c r="AJM1" s="120"/>
      <c r="AJN1" s="120"/>
      <c r="AJO1" s="120"/>
      <c r="AJP1" s="120"/>
      <c r="AJQ1" s="120"/>
      <c r="AJR1" s="120"/>
      <c r="AJS1" s="120"/>
      <c r="AJT1" s="120"/>
      <c r="AJU1" s="120"/>
      <c r="AJV1" s="120"/>
      <c r="AJW1" s="120"/>
      <c r="AJX1" s="120"/>
      <c r="AJY1" s="120"/>
      <c r="AJZ1" s="120"/>
      <c r="AKA1" s="120"/>
      <c r="AKB1" s="120"/>
      <c r="AKC1" s="120"/>
      <c r="AKD1" s="120"/>
      <c r="AKE1" s="120"/>
      <c r="AKF1" s="120"/>
      <c r="AKG1" s="120"/>
      <c r="AKH1" s="120"/>
      <c r="AKI1" s="120"/>
      <c r="AKJ1" s="120"/>
      <c r="AKK1" s="120"/>
      <c r="AKL1" s="120"/>
      <c r="AKM1" s="120"/>
      <c r="AKN1" s="120"/>
      <c r="AKO1" s="120"/>
      <c r="AKP1" s="120"/>
      <c r="AKQ1" s="120"/>
      <c r="AKR1" s="120"/>
      <c r="AKS1" s="120"/>
      <c r="AKT1" s="120"/>
      <c r="AKU1" s="120"/>
      <c r="AKV1" s="120"/>
      <c r="AKW1" s="120"/>
      <c r="AKX1" s="120"/>
      <c r="AKY1" s="120"/>
      <c r="AKZ1" s="120"/>
      <c r="ALA1" s="120"/>
      <c r="ALB1" s="120"/>
      <c r="ALC1" s="120"/>
      <c r="ALD1" s="120"/>
      <c r="ALE1" s="120"/>
      <c r="ALF1" s="120"/>
      <c r="ALG1" s="120"/>
      <c r="ALH1" s="120"/>
      <c r="ALI1" s="120"/>
      <c r="ALJ1" s="120"/>
      <c r="ALK1" s="120"/>
      <c r="ALL1" s="120"/>
      <c r="ALM1" s="120"/>
      <c r="ALN1" s="120"/>
      <c r="ALO1" s="120"/>
      <c r="ALP1" s="120"/>
      <c r="ALQ1" s="120"/>
      <c r="ALR1" s="120"/>
      <c r="ALS1" s="120"/>
      <c r="ALT1" s="120"/>
      <c r="ALU1" s="120"/>
      <c r="ALV1" s="120"/>
      <c r="ALW1" s="120"/>
      <c r="ALX1" s="120"/>
      <c r="ALY1" s="120"/>
      <c r="ALZ1" s="120"/>
      <c r="AMA1" s="120"/>
      <c r="AMB1" s="120"/>
      <c r="AMC1" s="120"/>
      <c r="AMD1" s="120"/>
      <c r="AME1" s="120"/>
      <c r="AMF1" s="120"/>
      <c r="AMG1" s="120"/>
      <c r="AMH1" s="120"/>
      <c r="AMI1" s="120"/>
      <c r="AMJ1" s="120"/>
      <c r="AMK1" s="120"/>
      <c r="AML1" s="120"/>
      <c r="AMM1" s="120"/>
      <c r="AMN1" s="120"/>
      <c r="AMO1" s="120"/>
      <c r="AMP1" s="120"/>
      <c r="AMQ1" s="120"/>
      <c r="AMR1" s="120"/>
      <c r="AMS1" s="120"/>
      <c r="AMT1" s="120"/>
      <c r="AMU1" s="120"/>
      <c r="AMV1" s="120"/>
      <c r="AMW1" s="120"/>
      <c r="AMX1" s="120"/>
      <c r="AMY1" s="120"/>
      <c r="AMZ1" s="120"/>
      <c r="ANA1" s="120"/>
      <c r="ANB1" s="120"/>
      <c r="ANC1" s="120"/>
      <c r="AND1" s="120"/>
      <c r="ANE1" s="120"/>
      <c r="ANF1" s="120"/>
      <c r="ANG1" s="120"/>
      <c r="ANH1" s="120"/>
      <c r="ANI1" s="120"/>
      <c r="ANJ1" s="120"/>
      <c r="ANK1" s="120"/>
      <c r="ANL1" s="120"/>
      <c r="ANM1" s="120"/>
      <c r="ANN1" s="120"/>
      <c r="ANO1" s="120"/>
      <c r="ANP1" s="120"/>
      <c r="ANQ1" s="120"/>
      <c r="ANR1" s="120"/>
      <c r="ANS1" s="120"/>
      <c r="ANT1" s="120"/>
      <c r="ANU1" s="120"/>
      <c r="ANV1" s="120"/>
      <c r="ANW1" s="120"/>
      <c r="ANX1" s="120"/>
      <c r="ANY1" s="120"/>
      <c r="ANZ1" s="120"/>
      <c r="AOA1" s="120"/>
      <c r="AOB1" s="120"/>
      <c r="AOC1" s="120"/>
      <c r="AOD1" s="120"/>
      <c r="AOE1" s="120"/>
      <c r="AOF1" s="120"/>
      <c r="AOG1" s="120"/>
      <c r="AOH1" s="120"/>
      <c r="AOI1" s="120"/>
      <c r="AOJ1" s="120"/>
      <c r="AOK1" s="120"/>
      <c r="AOL1" s="120"/>
      <c r="AOM1" s="120"/>
      <c r="AON1" s="120"/>
      <c r="AOO1" s="120"/>
      <c r="AOP1" s="120"/>
      <c r="AOQ1" s="120"/>
      <c r="AOR1" s="120"/>
      <c r="AOS1" s="120"/>
      <c r="AOT1" s="120"/>
      <c r="AOU1" s="120"/>
      <c r="AOV1" s="120"/>
      <c r="AOW1" s="120"/>
      <c r="AOX1" s="120"/>
      <c r="AOY1" s="120"/>
      <c r="AOZ1" s="120"/>
      <c r="APA1" s="120"/>
      <c r="APB1" s="120"/>
      <c r="APC1" s="120"/>
      <c r="APD1" s="120"/>
      <c r="APE1" s="120"/>
      <c r="APF1" s="120"/>
      <c r="APG1" s="120"/>
      <c r="APH1" s="120"/>
      <c r="API1" s="120"/>
      <c r="APJ1" s="120"/>
      <c r="APK1" s="120"/>
      <c r="APL1" s="120"/>
      <c r="APM1" s="120"/>
      <c r="APN1" s="120"/>
      <c r="APO1" s="120"/>
      <c r="APP1" s="120"/>
      <c r="APQ1" s="120"/>
      <c r="APR1" s="120"/>
      <c r="APS1" s="120"/>
      <c r="APT1" s="120"/>
      <c r="APU1" s="120"/>
      <c r="APV1" s="120"/>
      <c r="APW1" s="120"/>
      <c r="APX1" s="120"/>
      <c r="APY1" s="120"/>
      <c r="APZ1" s="120"/>
      <c r="AQA1" s="120"/>
      <c r="AQB1" s="120"/>
      <c r="AQC1" s="120"/>
      <c r="AQD1" s="120"/>
      <c r="AQE1" s="120"/>
      <c r="AQF1" s="120"/>
      <c r="AQG1" s="120"/>
      <c r="AQH1" s="120"/>
      <c r="AQI1" s="120"/>
      <c r="AQJ1" s="120"/>
      <c r="AQK1" s="120"/>
      <c r="AQL1" s="120"/>
      <c r="AQM1" s="120"/>
      <c r="AQN1" s="120"/>
      <c r="AQO1" s="120"/>
      <c r="AQP1" s="120"/>
      <c r="AQQ1" s="120"/>
      <c r="AQR1" s="120"/>
      <c r="AQS1" s="120"/>
      <c r="AQT1" s="120"/>
      <c r="AQU1" s="120"/>
      <c r="AQV1" s="120"/>
      <c r="AQW1" s="120"/>
      <c r="AQX1" s="120"/>
      <c r="AQY1" s="120"/>
      <c r="AQZ1" s="120"/>
      <c r="ARA1" s="120"/>
      <c r="ARB1" s="120"/>
      <c r="ARC1" s="120"/>
      <c r="ARD1" s="120"/>
      <c r="ARE1" s="120"/>
      <c r="ARF1" s="120"/>
      <c r="ARG1" s="120"/>
      <c r="ARH1" s="120"/>
      <c r="ARI1" s="120"/>
      <c r="ARJ1" s="120"/>
      <c r="ARK1" s="120"/>
      <c r="ARL1" s="120"/>
      <c r="ARM1" s="120"/>
      <c r="ARN1" s="120"/>
      <c r="ARO1" s="120"/>
      <c r="ARP1" s="120"/>
      <c r="ARQ1" s="120"/>
      <c r="ARR1" s="120"/>
      <c r="ARS1" s="120"/>
      <c r="ART1" s="120"/>
      <c r="ARU1" s="120"/>
      <c r="ARV1" s="120"/>
      <c r="ARW1" s="120"/>
      <c r="ARX1" s="120"/>
      <c r="ARY1" s="120"/>
      <c r="ARZ1" s="120"/>
      <c r="ASA1" s="120"/>
      <c r="ASB1" s="120"/>
      <c r="ASC1" s="120"/>
      <c r="ASD1" s="120"/>
      <c r="ASE1" s="120"/>
      <c r="ASF1" s="120"/>
      <c r="ASG1" s="120"/>
      <c r="ASH1" s="120"/>
      <c r="ASI1" s="120"/>
      <c r="ASJ1" s="120"/>
      <c r="ASK1" s="120"/>
      <c r="ASL1" s="120"/>
      <c r="ASM1" s="120"/>
      <c r="ASN1" s="120"/>
      <c r="ASO1" s="120"/>
      <c r="ASP1" s="120"/>
      <c r="ASQ1" s="120"/>
      <c r="ASR1" s="120"/>
      <c r="ASS1" s="120"/>
      <c r="AST1" s="120"/>
      <c r="ASU1" s="120"/>
      <c r="ASV1" s="120"/>
      <c r="ASW1" s="120"/>
      <c r="ASX1" s="120"/>
      <c r="ASY1" s="120"/>
      <c r="ASZ1" s="120"/>
      <c r="ATA1" s="120"/>
      <c r="ATB1" s="120"/>
      <c r="ATC1" s="120"/>
      <c r="ATD1" s="120"/>
      <c r="ATE1" s="120"/>
      <c r="ATF1" s="120"/>
      <c r="ATG1" s="120"/>
      <c r="ATH1" s="120"/>
      <c r="ATI1" s="120"/>
      <c r="ATJ1" s="120"/>
      <c r="ATK1" s="120"/>
      <c r="ATL1" s="120"/>
      <c r="ATM1" s="120"/>
      <c r="ATN1" s="120"/>
      <c r="ATO1" s="120"/>
      <c r="ATP1" s="120"/>
      <c r="ATQ1" s="120"/>
      <c r="ATR1" s="120"/>
      <c r="ATS1" s="120"/>
      <c r="ATT1" s="120"/>
      <c r="ATU1" s="120"/>
      <c r="ATV1" s="120"/>
      <c r="ATW1" s="120"/>
      <c r="ATX1" s="120"/>
      <c r="ATY1" s="120"/>
      <c r="ATZ1" s="120"/>
      <c r="AUA1" s="120"/>
      <c r="AUB1" s="120"/>
      <c r="AUC1" s="120"/>
      <c r="AUD1" s="120"/>
      <c r="AUE1" s="120"/>
      <c r="AUF1" s="120"/>
      <c r="AUG1" s="120"/>
      <c r="AUH1" s="120"/>
      <c r="AUI1" s="120"/>
      <c r="AUJ1" s="120"/>
      <c r="AUK1" s="120"/>
      <c r="AUL1" s="120"/>
      <c r="AUM1" s="120"/>
      <c r="AUN1" s="120"/>
      <c r="AUO1" s="120"/>
      <c r="AUP1" s="120"/>
      <c r="AUQ1" s="120"/>
      <c r="AUR1" s="120"/>
      <c r="AUS1" s="120"/>
      <c r="AUT1" s="120"/>
      <c r="AUU1" s="120"/>
      <c r="AUV1" s="120"/>
      <c r="AUW1" s="120"/>
      <c r="AUX1" s="120"/>
      <c r="AUY1" s="120"/>
      <c r="AUZ1" s="120"/>
      <c r="AVA1" s="120"/>
      <c r="AVB1" s="120"/>
      <c r="AVC1" s="120"/>
      <c r="AVD1" s="120"/>
      <c r="AVE1" s="120"/>
      <c r="AVF1" s="120"/>
      <c r="AVG1" s="120"/>
      <c r="AVH1" s="120"/>
      <c r="AVI1" s="120"/>
      <c r="AVJ1" s="120"/>
      <c r="AVK1" s="120"/>
      <c r="AVL1" s="120"/>
      <c r="AVM1" s="120"/>
      <c r="AVN1" s="120"/>
      <c r="AVO1" s="120"/>
      <c r="AVP1" s="120"/>
      <c r="AVQ1" s="120"/>
      <c r="AVR1" s="120"/>
      <c r="AVS1" s="120"/>
      <c r="AVT1" s="120"/>
      <c r="AVU1" s="120"/>
      <c r="AVV1" s="120"/>
      <c r="AVW1" s="120"/>
      <c r="AVX1" s="120"/>
      <c r="AVY1" s="120"/>
      <c r="AVZ1" s="120"/>
      <c r="AWA1" s="120"/>
      <c r="AWB1" s="120"/>
      <c r="AWC1" s="120"/>
      <c r="AWD1" s="120"/>
      <c r="AWE1" s="120"/>
      <c r="AWF1" s="120"/>
      <c r="AWG1" s="120"/>
      <c r="AWH1" s="120"/>
      <c r="AWI1" s="120"/>
      <c r="AWJ1" s="120"/>
      <c r="AWK1" s="120"/>
      <c r="AWL1" s="120"/>
      <c r="AWM1" s="120"/>
      <c r="AWN1" s="120"/>
      <c r="AWO1" s="120"/>
      <c r="AWP1" s="120"/>
      <c r="AWQ1" s="120"/>
      <c r="AWR1" s="120"/>
      <c r="AWS1" s="120"/>
      <c r="AWT1" s="120"/>
      <c r="AWU1" s="120"/>
      <c r="AWV1" s="120"/>
      <c r="AWW1" s="120"/>
      <c r="AWX1" s="120"/>
      <c r="AWY1" s="120"/>
      <c r="AWZ1" s="120"/>
      <c r="AXA1" s="120"/>
      <c r="AXB1" s="120"/>
      <c r="AXC1" s="120"/>
      <c r="AXD1" s="120"/>
      <c r="AXE1" s="120"/>
      <c r="AXF1" s="120"/>
      <c r="AXG1" s="120"/>
      <c r="AXH1" s="120"/>
      <c r="AXI1" s="120"/>
      <c r="AXJ1" s="120"/>
      <c r="AXK1" s="120"/>
      <c r="AXL1" s="120"/>
      <c r="AXM1" s="120"/>
      <c r="AXN1" s="120"/>
      <c r="AXO1" s="120"/>
      <c r="AXP1" s="120"/>
      <c r="AXQ1" s="120"/>
      <c r="AXR1" s="120"/>
      <c r="AXS1" s="120"/>
      <c r="AXT1" s="120"/>
      <c r="AXU1" s="120"/>
      <c r="AXV1" s="120"/>
      <c r="AXW1" s="120"/>
      <c r="AXX1" s="120"/>
      <c r="AXY1" s="120"/>
      <c r="AXZ1" s="120"/>
      <c r="AYA1" s="120"/>
      <c r="AYB1" s="120"/>
      <c r="AYC1" s="120"/>
      <c r="AYD1" s="120"/>
      <c r="AYE1" s="120"/>
      <c r="AYF1" s="120"/>
      <c r="AYG1" s="120"/>
      <c r="AYH1" s="120"/>
      <c r="AYI1" s="120"/>
      <c r="AYJ1" s="120"/>
      <c r="AYK1" s="120"/>
      <c r="AYL1" s="120"/>
      <c r="AYM1" s="120"/>
      <c r="AYN1" s="120"/>
      <c r="AYO1" s="120"/>
      <c r="AYP1" s="120"/>
      <c r="AYQ1" s="120"/>
      <c r="AYR1" s="120"/>
      <c r="AYS1" s="120"/>
      <c r="AYT1" s="120"/>
      <c r="AYU1" s="120"/>
      <c r="AYV1" s="120"/>
      <c r="AYW1" s="120"/>
      <c r="AYX1" s="120"/>
      <c r="AYY1" s="120"/>
      <c r="AYZ1" s="120"/>
      <c r="AZA1" s="120"/>
      <c r="AZB1" s="120"/>
      <c r="AZC1" s="120"/>
      <c r="AZD1" s="120"/>
      <c r="AZE1" s="120"/>
      <c r="AZF1" s="120"/>
      <c r="AZG1" s="120"/>
      <c r="AZH1" s="120"/>
      <c r="AZI1" s="120"/>
      <c r="AZJ1" s="120"/>
      <c r="AZK1" s="120"/>
      <c r="AZL1" s="120"/>
      <c r="AZM1" s="120"/>
      <c r="AZN1" s="120"/>
      <c r="AZO1" s="120"/>
      <c r="AZP1" s="120"/>
      <c r="AZQ1" s="120"/>
      <c r="AZR1" s="120"/>
      <c r="AZS1" s="120"/>
      <c r="AZT1" s="120"/>
      <c r="AZU1" s="120"/>
      <c r="AZV1" s="120"/>
      <c r="AZW1" s="120"/>
      <c r="AZX1" s="120"/>
      <c r="AZY1" s="120"/>
      <c r="AZZ1" s="120"/>
      <c r="BAA1" s="120"/>
      <c r="BAB1" s="120"/>
      <c r="BAC1" s="120"/>
      <c r="BAD1" s="120"/>
      <c r="BAE1" s="120"/>
      <c r="BAF1" s="120"/>
      <c r="BAG1" s="120"/>
      <c r="BAH1" s="120"/>
      <c r="BAI1" s="120"/>
      <c r="BAJ1" s="120"/>
      <c r="BAK1" s="120"/>
      <c r="BAL1" s="120"/>
      <c r="BAM1" s="120"/>
      <c r="BAN1" s="120"/>
      <c r="BAO1" s="120"/>
      <c r="BAP1" s="120"/>
      <c r="BAQ1" s="120"/>
      <c r="BAR1" s="120"/>
      <c r="BAS1" s="120"/>
      <c r="BAT1" s="120"/>
      <c r="BAU1" s="120"/>
      <c r="BAV1" s="120"/>
      <c r="BAW1" s="120"/>
      <c r="BAX1" s="120"/>
      <c r="BAY1" s="120"/>
      <c r="BAZ1" s="120"/>
      <c r="BBA1" s="120"/>
      <c r="BBB1" s="120"/>
      <c r="BBC1" s="120"/>
      <c r="BBD1" s="120"/>
      <c r="BBE1" s="120"/>
      <c r="BBF1" s="120"/>
      <c r="BBG1" s="120"/>
      <c r="BBH1" s="120"/>
      <c r="BBI1" s="120"/>
      <c r="BBJ1" s="120"/>
      <c r="BBK1" s="120"/>
      <c r="BBL1" s="120"/>
      <c r="BBM1" s="120"/>
      <c r="BBN1" s="120"/>
      <c r="BBO1" s="120"/>
      <c r="BBP1" s="120"/>
      <c r="BBQ1" s="120"/>
      <c r="BBR1" s="120"/>
      <c r="BBS1" s="120"/>
      <c r="BBT1" s="120"/>
      <c r="BBU1" s="120"/>
      <c r="BBV1" s="120"/>
      <c r="BBW1" s="120"/>
      <c r="BBX1" s="120"/>
      <c r="BBY1" s="120"/>
      <c r="BBZ1" s="120"/>
      <c r="BCA1" s="120"/>
      <c r="BCB1" s="120"/>
      <c r="BCC1" s="120"/>
      <c r="BCD1" s="120"/>
      <c r="BCE1" s="120"/>
      <c r="BCF1" s="120"/>
      <c r="BCG1" s="120"/>
      <c r="BCH1" s="120"/>
      <c r="BCI1" s="120"/>
      <c r="BCJ1" s="120"/>
      <c r="BCK1" s="120"/>
      <c r="BCL1" s="120"/>
      <c r="BCM1" s="120"/>
      <c r="BCN1" s="120"/>
      <c r="BCO1" s="120"/>
      <c r="BCP1" s="120"/>
      <c r="BCQ1" s="120"/>
      <c r="BCR1" s="120"/>
      <c r="BCS1" s="120"/>
      <c r="BCT1" s="120"/>
      <c r="BCU1" s="120"/>
      <c r="BCV1" s="120"/>
      <c r="BCW1" s="120"/>
      <c r="BCX1" s="120"/>
      <c r="BCY1" s="120"/>
      <c r="BCZ1" s="120"/>
      <c r="BDA1" s="120"/>
      <c r="BDB1" s="120"/>
      <c r="BDC1" s="120"/>
      <c r="BDD1" s="120"/>
      <c r="BDE1" s="120"/>
      <c r="BDF1" s="120"/>
      <c r="BDG1" s="120"/>
      <c r="BDH1" s="120"/>
      <c r="BDI1" s="120"/>
      <c r="BDJ1" s="120"/>
      <c r="BDK1" s="120"/>
      <c r="BDL1" s="120"/>
      <c r="BDM1" s="120"/>
      <c r="BDN1" s="120"/>
      <c r="BDO1" s="120"/>
      <c r="BDP1" s="120"/>
      <c r="BDQ1" s="120"/>
      <c r="BDR1" s="120"/>
      <c r="BDS1" s="120"/>
      <c r="BDT1" s="120"/>
      <c r="BDU1" s="120"/>
      <c r="BDV1" s="120"/>
      <c r="BDW1" s="120"/>
      <c r="BDX1" s="120"/>
      <c r="BDY1" s="120"/>
      <c r="BDZ1" s="120"/>
      <c r="BEA1" s="120"/>
      <c r="BEB1" s="120"/>
      <c r="BEC1" s="120"/>
      <c r="BED1" s="120"/>
      <c r="BEE1" s="120"/>
      <c r="BEF1" s="120"/>
      <c r="BEG1" s="120"/>
      <c r="BEH1" s="120"/>
      <c r="BEI1" s="120"/>
      <c r="BEJ1" s="120"/>
      <c r="BEK1" s="120"/>
      <c r="BEL1" s="120"/>
      <c r="BEM1" s="120"/>
      <c r="BEN1" s="120"/>
      <c r="BEO1" s="120"/>
      <c r="BEP1" s="120"/>
      <c r="BEQ1" s="120"/>
      <c r="BER1" s="120"/>
      <c r="BES1" s="120"/>
      <c r="BET1" s="120"/>
      <c r="BEU1" s="120"/>
      <c r="BEV1" s="120"/>
      <c r="BEW1" s="120"/>
      <c r="BEX1" s="120"/>
      <c r="BEY1" s="120"/>
      <c r="BEZ1" s="120"/>
      <c r="BFA1" s="120"/>
      <c r="BFB1" s="120"/>
      <c r="BFC1" s="120"/>
      <c r="BFD1" s="120"/>
      <c r="BFE1" s="120"/>
      <c r="BFF1" s="120"/>
      <c r="BFG1" s="120"/>
      <c r="BFH1" s="120"/>
      <c r="BFI1" s="120"/>
      <c r="BFJ1" s="120"/>
      <c r="BFK1" s="120"/>
      <c r="BFL1" s="120"/>
      <c r="BFM1" s="120"/>
      <c r="BFN1" s="120"/>
      <c r="BFO1" s="120"/>
      <c r="BFP1" s="120"/>
      <c r="BFQ1" s="120"/>
      <c r="BFR1" s="120"/>
      <c r="BFS1" s="120"/>
      <c r="BFT1" s="120"/>
      <c r="BFU1" s="120"/>
      <c r="BFV1" s="120"/>
      <c r="BFW1" s="120"/>
      <c r="BFX1" s="120"/>
      <c r="BFY1" s="120"/>
      <c r="BFZ1" s="120"/>
      <c r="BGA1" s="120"/>
      <c r="BGB1" s="120"/>
      <c r="BGC1" s="120"/>
      <c r="BGD1" s="120"/>
      <c r="BGE1" s="120"/>
      <c r="BGF1" s="120"/>
      <c r="BGG1" s="120"/>
      <c r="BGH1" s="120"/>
      <c r="BGI1" s="120"/>
      <c r="BGJ1" s="120"/>
      <c r="BGK1" s="120"/>
      <c r="BGL1" s="120"/>
      <c r="BGM1" s="120"/>
      <c r="BGN1" s="120"/>
      <c r="BGO1" s="120"/>
      <c r="BGP1" s="120"/>
      <c r="BGQ1" s="120"/>
      <c r="BGR1" s="120"/>
      <c r="BGS1" s="120"/>
      <c r="BGT1" s="120"/>
      <c r="BGU1" s="120"/>
      <c r="BGV1" s="120"/>
      <c r="BGW1" s="120"/>
      <c r="BGX1" s="120"/>
      <c r="BGY1" s="120"/>
      <c r="BGZ1" s="120"/>
      <c r="BHA1" s="120"/>
      <c r="BHB1" s="120"/>
      <c r="BHC1" s="120"/>
      <c r="BHD1" s="120"/>
      <c r="BHE1" s="120"/>
      <c r="BHF1" s="120"/>
      <c r="BHG1" s="120"/>
      <c r="BHH1" s="120"/>
      <c r="BHI1" s="120"/>
      <c r="BHJ1" s="120"/>
      <c r="BHK1" s="120"/>
      <c r="BHL1" s="120"/>
      <c r="BHM1" s="120"/>
      <c r="BHN1" s="120"/>
      <c r="BHO1" s="120"/>
      <c r="BHP1" s="120"/>
      <c r="BHQ1" s="120"/>
      <c r="BHR1" s="120"/>
      <c r="BHS1" s="120"/>
      <c r="BHT1" s="120"/>
      <c r="BHU1" s="120"/>
      <c r="BHV1" s="120"/>
      <c r="BHW1" s="120"/>
      <c r="BHX1" s="120"/>
      <c r="BHY1" s="120"/>
      <c r="BHZ1" s="120"/>
      <c r="BIA1" s="120"/>
      <c r="BIB1" s="120"/>
      <c r="BIC1" s="120"/>
      <c r="BID1" s="120"/>
      <c r="BIE1" s="120"/>
      <c r="BIF1" s="120"/>
      <c r="BIG1" s="120"/>
      <c r="BIH1" s="120"/>
      <c r="BII1" s="120"/>
      <c r="BIJ1" s="120"/>
      <c r="BIK1" s="120"/>
      <c r="BIL1" s="120"/>
      <c r="BIM1" s="120"/>
      <c r="BIN1" s="120"/>
      <c r="BIO1" s="120"/>
      <c r="BIP1" s="120"/>
      <c r="BIQ1" s="120"/>
      <c r="BIR1" s="120"/>
      <c r="BIS1" s="120"/>
      <c r="BIT1" s="120"/>
      <c r="BIU1" s="120"/>
      <c r="BIV1" s="120"/>
      <c r="BIW1" s="120"/>
      <c r="BIX1" s="120"/>
      <c r="BIY1" s="120"/>
      <c r="BIZ1" s="120"/>
      <c r="BJA1" s="120"/>
      <c r="BJB1" s="120"/>
      <c r="BJC1" s="120"/>
      <c r="BJD1" s="120"/>
      <c r="BJE1" s="120"/>
      <c r="BJF1" s="120"/>
      <c r="BJG1" s="120"/>
      <c r="BJH1" s="120"/>
      <c r="BJI1" s="120"/>
      <c r="BJJ1" s="120"/>
      <c r="BJK1" s="120"/>
      <c r="BJL1" s="120"/>
      <c r="BJM1" s="120"/>
      <c r="BJN1" s="120"/>
      <c r="BJO1" s="120"/>
      <c r="BJP1" s="120"/>
      <c r="BJQ1" s="120"/>
      <c r="BJR1" s="120"/>
      <c r="BJS1" s="120"/>
      <c r="BJT1" s="120"/>
      <c r="BJU1" s="120"/>
      <c r="BJV1" s="120"/>
      <c r="BJW1" s="120"/>
      <c r="BJX1" s="120"/>
      <c r="BJY1" s="120"/>
      <c r="BJZ1" s="120"/>
      <c r="BKA1" s="120"/>
      <c r="BKB1" s="120"/>
      <c r="BKC1" s="120"/>
      <c r="BKD1" s="120"/>
      <c r="BKE1" s="120"/>
      <c r="BKF1" s="120"/>
      <c r="BKG1" s="120"/>
      <c r="BKH1" s="120"/>
      <c r="BKI1" s="120"/>
      <c r="BKJ1" s="120"/>
      <c r="BKK1" s="120"/>
      <c r="BKL1" s="120"/>
      <c r="BKM1" s="120"/>
      <c r="BKN1" s="120"/>
      <c r="BKO1" s="120"/>
      <c r="BKP1" s="120"/>
      <c r="BKQ1" s="120"/>
      <c r="BKR1" s="120"/>
      <c r="BKS1" s="120"/>
      <c r="BKT1" s="120"/>
      <c r="BKU1" s="120"/>
      <c r="BKV1" s="120"/>
      <c r="BKW1" s="120"/>
      <c r="BKX1" s="120"/>
      <c r="BKY1" s="120"/>
      <c r="BKZ1" s="120"/>
      <c r="BLA1" s="120"/>
      <c r="BLB1" s="120"/>
      <c r="BLC1" s="120"/>
      <c r="BLD1" s="120"/>
      <c r="BLE1" s="120"/>
      <c r="BLF1" s="120"/>
      <c r="BLG1" s="120"/>
      <c r="BLH1" s="120"/>
      <c r="BLI1" s="120"/>
      <c r="BLJ1" s="120"/>
      <c r="BLK1" s="120"/>
      <c r="BLL1" s="120"/>
      <c r="BLM1" s="120"/>
      <c r="BLN1" s="120"/>
      <c r="BLO1" s="120"/>
      <c r="BLP1" s="120"/>
      <c r="BLQ1" s="120"/>
      <c r="BLR1" s="120"/>
      <c r="BLS1" s="120"/>
      <c r="BLT1" s="120"/>
      <c r="BLU1" s="120"/>
      <c r="BLV1" s="120"/>
      <c r="BLW1" s="120"/>
      <c r="BLX1" s="120"/>
      <c r="BLY1" s="120"/>
      <c r="BLZ1" s="120"/>
      <c r="BMA1" s="120"/>
      <c r="BMB1" s="120"/>
      <c r="BMC1" s="120"/>
      <c r="BMD1" s="120"/>
      <c r="BME1" s="120"/>
      <c r="BMF1" s="120"/>
      <c r="BMG1" s="120"/>
      <c r="BMH1" s="120"/>
      <c r="BMI1" s="120"/>
      <c r="BMJ1" s="120"/>
      <c r="BMK1" s="120"/>
      <c r="BML1" s="120"/>
      <c r="BMM1" s="120"/>
      <c r="BMN1" s="120"/>
      <c r="BMO1" s="120"/>
      <c r="BMP1" s="120"/>
      <c r="BMQ1" s="120"/>
      <c r="BMR1" s="120"/>
      <c r="BMS1" s="120"/>
      <c r="BMT1" s="120"/>
      <c r="BMU1" s="120"/>
      <c r="BMV1" s="120"/>
      <c r="BMW1" s="120"/>
      <c r="BMX1" s="120"/>
      <c r="BMY1" s="120"/>
      <c r="BMZ1" s="120"/>
      <c r="BNA1" s="120"/>
      <c r="BNB1" s="120"/>
      <c r="BNC1" s="120"/>
      <c r="BND1" s="120"/>
      <c r="BNE1" s="120"/>
      <c r="BNF1" s="120"/>
      <c r="BNG1" s="120"/>
      <c r="BNH1" s="120"/>
      <c r="BNI1" s="120"/>
      <c r="BNJ1" s="120"/>
      <c r="BNK1" s="120"/>
      <c r="BNL1" s="120"/>
      <c r="BNM1" s="120"/>
      <c r="BNN1" s="120"/>
      <c r="BNO1" s="120"/>
      <c r="BNP1" s="120"/>
      <c r="BNQ1" s="120"/>
      <c r="BNR1" s="120"/>
      <c r="BNS1" s="120"/>
      <c r="BNT1" s="120"/>
      <c r="BNU1" s="120"/>
      <c r="BNV1" s="120"/>
      <c r="BNW1" s="120"/>
      <c r="BNX1" s="120"/>
      <c r="BNY1" s="120"/>
      <c r="BNZ1" s="120"/>
      <c r="BOA1" s="120"/>
      <c r="BOB1" s="120"/>
      <c r="BOC1" s="120"/>
      <c r="BOD1" s="120"/>
      <c r="BOE1" s="120"/>
      <c r="BOF1" s="120"/>
      <c r="BOG1" s="120"/>
      <c r="BOH1" s="120"/>
      <c r="BOI1" s="120"/>
      <c r="BOJ1" s="120"/>
      <c r="BOK1" s="120"/>
      <c r="BOL1" s="120"/>
      <c r="BOM1" s="120"/>
      <c r="BON1" s="120"/>
      <c r="BOO1" s="120"/>
      <c r="BOP1" s="120"/>
      <c r="BOQ1" s="120"/>
      <c r="BOR1" s="120"/>
      <c r="BOS1" s="120"/>
      <c r="BOT1" s="120"/>
      <c r="BOU1" s="120"/>
      <c r="BOV1" s="120"/>
      <c r="BOW1" s="120"/>
      <c r="BOX1" s="120"/>
      <c r="BOY1" s="120"/>
      <c r="BOZ1" s="120"/>
      <c r="BPA1" s="120"/>
      <c r="BPB1" s="120"/>
      <c r="BPC1" s="120"/>
      <c r="BPD1" s="120"/>
      <c r="BPE1" s="120"/>
      <c r="BPF1" s="120"/>
      <c r="BPG1" s="120"/>
      <c r="BPH1" s="120"/>
      <c r="BPI1" s="120"/>
      <c r="BPJ1" s="120"/>
      <c r="BPK1" s="120"/>
      <c r="BPL1" s="120"/>
      <c r="BPM1" s="120"/>
      <c r="BPN1" s="120"/>
      <c r="BPO1" s="120"/>
      <c r="BPP1" s="120"/>
      <c r="BPQ1" s="120"/>
      <c r="BPR1" s="120"/>
      <c r="BPS1" s="120"/>
      <c r="BPT1" s="120"/>
      <c r="BPU1" s="120"/>
      <c r="BPV1" s="120"/>
      <c r="BPW1" s="120"/>
      <c r="BPX1" s="120"/>
      <c r="BPY1" s="120"/>
      <c r="BPZ1" s="120"/>
      <c r="BQA1" s="120"/>
      <c r="BQB1" s="120"/>
      <c r="BQC1" s="120"/>
      <c r="BQD1" s="120"/>
      <c r="BQE1" s="120"/>
      <c r="BQF1" s="120"/>
      <c r="BQG1" s="120"/>
      <c r="BQH1" s="120"/>
      <c r="BQI1" s="120"/>
      <c r="BQJ1" s="120"/>
      <c r="BQK1" s="120"/>
      <c r="BQL1" s="120"/>
      <c r="BQM1" s="120"/>
      <c r="BQN1" s="120"/>
      <c r="BQO1" s="120"/>
      <c r="BQP1" s="120"/>
      <c r="BQQ1" s="120"/>
      <c r="BQR1" s="120"/>
      <c r="BQS1" s="120"/>
      <c r="BQT1" s="120"/>
      <c r="BQU1" s="120"/>
      <c r="BQV1" s="120"/>
      <c r="BQW1" s="120"/>
      <c r="BQX1" s="120"/>
      <c r="BQY1" s="120"/>
      <c r="BQZ1" s="120"/>
      <c r="BRA1" s="120"/>
      <c r="BRB1" s="120"/>
      <c r="BRC1" s="120"/>
      <c r="BRD1" s="120"/>
      <c r="BRE1" s="120"/>
      <c r="BRF1" s="120"/>
      <c r="BRG1" s="120"/>
      <c r="BRH1" s="120"/>
      <c r="BRI1" s="120"/>
      <c r="BRJ1" s="120"/>
      <c r="BRK1" s="120"/>
      <c r="BRL1" s="120"/>
      <c r="BRM1" s="120"/>
      <c r="BRN1" s="120"/>
      <c r="BRO1" s="120"/>
      <c r="BRP1" s="120"/>
      <c r="BRQ1" s="120"/>
      <c r="BRR1" s="120"/>
      <c r="BRS1" s="120"/>
      <c r="BRT1" s="120"/>
      <c r="BRU1" s="120"/>
      <c r="BRV1" s="120"/>
      <c r="BRW1" s="120"/>
      <c r="BRX1" s="120"/>
      <c r="BRY1" s="120"/>
      <c r="BRZ1" s="120"/>
      <c r="BSA1" s="120"/>
      <c r="BSB1" s="120"/>
      <c r="BSC1" s="120"/>
      <c r="BSD1" s="120"/>
      <c r="BSE1" s="120"/>
      <c r="BSF1" s="120"/>
      <c r="BSG1" s="120"/>
      <c r="BSH1" s="120"/>
      <c r="BSI1" s="120"/>
      <c r="BSJ1" s="120"/>
      <c r="BSK1" s="120"/>
      <c r="BSL1" s="120"/>
      <c r="BSM1" s="120"/>
      <c r="BSN1" s="120"/>
      <c r="BSO1" s="120"/>
      <c r="BSP1" s="120"/>
      <c r="BSQ1" s="120"/>
      <c r="BSR1" s="120"/>
      <c r="BSS1" s="120"/>
      <c r="BST1" s="120"/>
      <c r="BSU1" s="120"/>
      <c r="BSV1" s="120"/>
      <c r="BSW1" s="120"/>
      <c r="BSX1" s="120"/>
      <c r="BSY1" s="120"/>
      <c r="BSZ1" s="120"/>
      <c r="BTA1" s="120"/>
      <c r="BTB1" s="120"/>
      <c r="BTC1" s="120"/>
      <c r="BTD1" s="120"/>
      <c r="BTE1" s="120"/>
      <c r="BTF1" s="120"/>
      <c r="BTG1" s="120"/>
      <c r="BTH1" s="120"/>
      <c r="BTI1" s="120"/>
      <c r="BTJ1" s="120"/>
      <c r="BTK1" s="120"/>
      <c r="BTL1" s="120"/>
      <c r="BTM1" s="120"/>
      <c r="BTN1" s="120"/>
      <c r="BTO1" s="120"/>
      <c r="BTP1" s="120"/>
      <c r="BTQ1" s="120"/>
      <c r="BTR1" s="120"/>
      <c r="BTS1" s="120"/>
      <c r="BTT1" s="120"/>
      <c r="BTU1" s="120"/>
      <c r="BTV1" s="120"/>
      <c r="BTW1" s="120"/>
      <c r="BTX1" s="120"/>
      <c r="BTY1" s="120"/>
      <c r="BTZ1" s="120"/>
      <c r="BUA1" s="120"/>
      <c r="BUB1" s="120"/>
      <c r="BUC1" s="120"/>
      <c r="BUD1" s="120"/>
      <c r="BUE1" s="120"/>
      <c r="BUF1" s="120"/>
      <c r="BUG1" s="120"/>
      <c r="BUH1" s="120"/>
      <c r="BUI1" s="120"/>
      <c r="BUJ1" s="120"/>
      <c r="BUK1" s="120"/>
      <c r="BUL1" s="120"/>
      <c r="BUM1" s="120"/>
      <c r="BUN1" s="120"/>
      <c r="BUO1" s="120"/>
      <c r="BUP1" s="120"/>
      <c r="BUQ1" s="120"/>
      <c r="BUR1" s="120"/>
      <c r="BUS1" s="120"/>
      <c r="BUT1" s="120"/>
      <c r="BUU1" s="120"/>
      <c r="BUV1" s="120"/>
      <c r="BUW1" s="120"/>
      <c r="BUX1" s="120"/>
      <c r="BUY1" s="120"/>
      <c r="BUZ1" s="120"/>
      <c r="BVA1" s="120"/>
      <c r="BVB1" s="120"/>
      <c r="BVC1" s="120"/>
      <c r="BVD1" s="120"/>
      <c r="BVE1" s="120"/>
      <c r="BVF1" s="120"/>
      <c r="BVG1" s="120"/>
      <c r="BVH1" s="120"/>
      <c r="BVI1" s="120"/>
      <c r="BVJ1" s="120"/>
      <c r="BVK1" s="120"/>
      <c r="BVL1" s="120"/>
      <c r="BVM1" s="120"/>
      <c r="BVN1" s="120"/>
      <c r="BVO1" s="120"/>
      <c r="BVP1" s="120"/>
      <c r="BVQ1" s="120"/>
      <c r="BVR1" s="120"/>
      <c r="BVS1" s="120"/>
      <c r="BVT1" s="120"/>
      <c r="BVU1" s="120"/>
      <c r="BVV1" s="120"/>
      <c r="BVW1" s="120"/>
      <c r="BVX1" s="120"/>
      <c r="BVY1" s="120"/>
      <c r="BVZ1" s="120"/>
      <c r="BWA1" s="120"/>
      <c r="BWB1" s="120"/>
      <c r="BWC1" s="120"/>
      <c r="BWD1" s="120"/>
      <c r="BWE1" s="120"/>
      <c r="BWF1" s="120"/>
      <c r="BWG1" s="120"/>
      <c r="BWH1" s="120"/>
      <c r="BWI1" s="120"/>
      <c r="BWJ1" s="120"/>
      <c r="BWK1" s="120"/>
      <c r="BWL1" s="120"/>
      <c r="BWM1" s="120"/>
      <c r="BWN1" s="120"/>
      <c r="BWO1" s="120"/>
      <c r="BWP1" s="120"/>
      <c r="BWQ1" s="120"/>
      <c r="BWR1" s="120"/>
      <c r="BWS1" s="120"/>
      <c r="BWT1" s="120"/>
      <c r="BWU1" s="120"/>
      <c r="BWV1" s="120"/>
      <c r="BWW1" s="120"/>
      <c r="BWX1" s="120"/>
      <c r="BWY1" s="120"/>
      <c r="BWZ1" s="120"/>
      <c r="BXA1" s="120"/>
      <c r="BXB1" s="120"/>
      <c r="BXC1" s="120"/>
      <c r="BXD1" s="120"/>
      <c r="BXE1" s="120"/>
      <c r="BXF1" s="120"/>
      <c r="BXG1" s="120"/>
      <c r="BXH1" s="120"/>
      <c r="BXI1" s="120"/>
      <c r="BXJ1" s="120"/>
      <c r="BXK1" s="120"/>
      <c r="BXL1" s="120"/>
      <c r="BXM1" s="120"/>
      <c r="BXN1" s="120"/>
      <c r="BXO1" s="120"/>
      <c r="BXP1" s="120"/>
      <c r="BXQ1" s="120"/>
      <c r="BXR1" s="120"/>
      <c r="BXS1" s="120"/>
      <c r="BXT1" s="120"/>
      <c r="BXU1" s="120"/>
      <c r="BXV1" s="120"/>
      <c r="BXW1" s="120"/>
      <c r="BXX1" s="120"/>
      <c r="BXY1" s="120"/>
      <c r="BXZ1" s="120"/>
      <c r="BYA1" s="120"/>
      <c r="BYB1" s="120"/>
      <c r="BYC1" s="120"/>
      <c r="BYD1" s="120"/>
      <c r="BYE1" s="120"/>
      <c r="BYF1" s="120"/>
      <c r="BYG1" s="120"/>
      <c r="BYH1" s="120"/>
      <c r="BYI1" s="120"/>
      <c r="BYJ1" s="120"/>
      <c r="BYK1" s="120"/>
      <c r="BYL1" s="120"/>
      <c r="BYM1" s="120"/>
      <c r="BYN1" s="120"/>
      <c r="BYO1" s="120"/>
      <c r="BYP1" s="120"/>
      <c r="BYQ1" s="120"/>
      <c r="BYR1" s="120"/>
      <c r="BYS1" s="120"/>
      <c r="BYT1" s="120"/>
      <c r="BYU1" s="120"/>
      <c r="BYV1" s="120"/>
      <c r="BYW1" s="120"/>
      <c r="BYX1" s="120"/>
      <c r="BYY1" s="120"/>
      <c r="BYZ1" s="120"/>
      <c r="BZA1" s="120"/>
      <c r="BZB1" s="120"/>
      <c r="BZC1" s="120"/>
      <c r="BZD1" s="120"/>
      <c r="BZE1" s="120"/>
      <c r="BZF1" s="120"/>
      <c r="BZG1" s="120"/>
      <c r="BZH1" s="120"/>
      <c r="BZI1" s="120"/>
      <c r="BZJ1" s="120"/>
      <c r="BZK1" s="120"/>
      <c r="BZL1" s="120"/>
      <c r="BZM1" s="120"/>
      <c r="BZN1" s="120"/>
      <c r="BZO1" s="120"/>
      <c r="BZP1" s="120"/>
      <c r="BZQ1" s="120"/>
      <c r="BZR1" s="120"/>
      <c r="BZS1" s="120"/>
      <c r="BZT1" s="120"/>
      <c r="BZU1" s="120"/>
      <c r="BZV1" s="120"/>
      <c r="BZW1" s="120"/>
      <c r="BZX1" s="120"/>
      <c r="BZY1" s="120"/>
      <c r="BZZ1" s="120"/>
      <c r="CAA1" s="120"/>
      <c r="CAB1" s="120"/>
      <c r="CAC1" s="120"/>
      <c r="CAD1" s="120"/>
      <c r="CAE1" s="120"/>
      <c r="CAF1" s="120"/>
      <c r="CAG1" s="120"/>
      <c r="CAH1" s="120"/>
      <c r="CAI1" s="120"/>
      <c r="CAJ1" s="120"/>
      <c r="CAK1" s="120"/>
      <c r="CAL1" s="120"/>
      <c r="CAM1" s="120"/>
      <c r="CAN1" s="120"/>
      <c r="CAO1" s="120"/>
      <c r="CAP1" s="120"/>
      <c r="CAQ1" s="120"/>
      <c r="CAR1" s="120"/>
      <c r="CAS1" s="120"/>
      <c r="CAT1" s="120"/>
      <c r="CAU1" s="120"/>
      <c r="CAV1" s="120"/>
      <c r="CAW1" s="120"/>
      <c r="CAX1" s="120"/>
      <c r="CAY1" s="120"/>
      <c r="CAZ1" s="120"/>
      <c r="CBA1" s="120"/>
      <c r="CBB1" s="120"/>
      <c r="CBC1" s="120"/>
      <c r="CBD1" s="120"/>
      <c r="CBE1" s="120"/>
      <c r="CBF1" s="120"/>
      <c r="CBG1" s="120"/>
      <c r="CBH1" s="120"/>
      <c r="CBI1" s="120"/>
      <c r="CBJ1" s="120"/>
      <c r="CBK1" s="120"/>
      <c r="CBL1" s="120"/>
      <c r="CBM1" s="120"/>
      <c r="CBN1" s="120"/>
      <c r="CBO1" s="120"/>
      <c r="CBP1" s="120"/>
      <c r="CBQ1" s="120"/>
      <c r="CBR1" s="120"/>
      <c r="CBS1" s="120"/>
      <c r="CBT1" s="120"/>
      <c r="CBU1" s="120"/>
      <c r="CBV1" s="120"/>
      <c r="CBW1" s="120"/>
      <c r="CBX1" s="120"/>
      <c r="CBY1" s="120"/>
      <c r="CBZ1" s="120"/>
      <c r="CCA1" s="120"/>
      <c r="CCB1" s="120"/>
      <c r="CCC1" s="120"/>
      <c r="CCD1" s="120"/>
      <c r="CCE1" s="120"/>
      <c r="CCF1" s="120"/>
      <c r="CCG1" s="120"/>
      <c r="CCH1" s="120"/>
      <c r="CCI1" s="120"/>
      <c r="CCJ1" s="120"/>
      <c r="CCK1" s="120"/>
      <c r="CCL1" s="120"/>
      <c r="CCM1" s="120"/>
      <c r="CCN1" s="120"/>
      <c r="CCO1" s="120"/>
      <c r="CCP1" s="120"/>
      <c r="CCQ1" s="120"/>
      <c r="CCR1" s="120"/>
      <c r="CCS1" s="120"/>
      <c r="CCT1" s="120"/>
      <c r="CCU1" s="120"/>
      <c r="CCV1" s="120"/>
      <c r="CCW1" s="120"/>
      <c r="CCX1" s="120"/>
      <c r="CCY1" s="120"/>
      <c r="CCZ1" s="120"/>
      <c r="CDA1" s="120"/>
      <c r="CDB1" s="120"/>
      <c r="CDC1" s="120"/>
      <c r="CDD1" s="120"/>
      <c r="CDE1" s="120"/>
      <c r="CDF1" s="120"/>
      <c r="CDG1" s="120"/>
      <c r="CDH1" s="120"/>
      <c r="CDI1" s="120"/>
      <c r="CDJ1" s="120"/>
      <c r="CDK1" s="120"/>
      <c r="CDL1" s="120"/>
      <c r="CDM1" s="120"/>
      <c r="CDN1" s="120"/>
      <c r="CDO1" s="120"/>
      <c r="CDP1" s="120"/>
      <c r="CDQ1" s="120"/>
      <c r="CDR1" s="120"/>
      <c r="CDS1" s="120"/>
      <c r="CDT1" s="120"/>
      <c r="CDU1" s="120"/>
      <c r="CDV1" s="120"/>
      <c r="CDW1" s="120"/>
      <c r="CDX1" s="120"/>
      <c r="CDY1" s="120"/>
      <c r="CDZ1" s="120"/>
      <c r="CEA1" s="120"/>
      <c r="CEB1" s="120"/>
      <c r="CEC1" s="120"/>
      <c r="CED1" s="120"/>
      <c r="CEE1" s="120"/>
      <c r="CEF1" s="120"/>
      <c r="CEG1" s="120"/>
      <c r="CEH1" s="120"/>
      <c r="CEI1" s="120"/>
      <c r="CEJ1" s="120"/>
      <c r="CEK1" s="120"/>
      <c r="CEL1" s="120"/>
      <c r="CEM1" s="120"/>
      <c r="CEN1" s="120"/>
      <c r="CEO1" s="120"/>
      <c r="CEP1" s="120"/>
      <c r="CEQ1" s="120"/>
      <c r="CER1" s="120"/>
      <c r="CES1" s="120"/>
      <c r="CET1" s="120"/>
      <c r="CEU1" s="120"/>
      <c r="CEV1" s="120"/>
      <c r="CEW1" s="120"/>
      <c r="CEX1" s="120"/>
      <c r="CEY1" s="120"/>
      <c r="CEZ1" s="120"/>
      <c r="CFA1" s="120"/>
      <c r="CFB1" s="120"/>
      <c r="CFC1" s="120"/>
      <c r="CFD1" s="120"/>
      <c r="CFE1" s="120"/>
      <c r="CFF1" s="120"/>
      <c r="CFG1" s="120"/>
      <c r="CFH1" s="120"/>
      <c r="CFI1" s="120"/>
      <c r="CFJ1" s="120"/>
      <c r="CFK1" s="120"/>
      <c r="CFL1" s="120"/>
      <c r="CFM1" s="120"/>
      <c r="CFN1" s="120"/>
      <c r="CFO1" s="120"/>
      <c r="CFP1" s="120"/>
      <c r="CFQ1" s="120"/>
      <c r="CFR1" s="120"/>
      <c r="CFS1" s="120"/>
      <c r="CFT1" s="120"/>
      <c r="CFU1" s="120"/>
      <c r="CFV1" s="120"/>
      <c r="CFW1" s="120"/>
      <c r="CFX1" s="120"/>
      <c r="CFY1" s="120"/>
      <c r="CFZ1" s="120"/>
      <c r="CGA1" s="120"/>
      <c r="CGB1" s="120"/>
      <c r="CGC1" s="120"/>
      <c r="CGD1" s="120"/>
      <c r="CGE1" s="120"/>
      <c r="CGF1" s="120"/>
      <c r="CGG1" s="120"/>
      <c r="CGH1" s="120"/>
      <c r="CGI1" s="120"/>
      <c r="CGJ1" s="120"/>
      <c r="CGK1" s="120"/>
      <c r="CGL1" s="120"/>
      <c r="CGM1" s="120"/>
      <c r="CGN1" s="120"/>
      <c r="CGO1" s="120"/>
      <c r="CGP1" s="120"/>
      <c r="CGQ1" s="120"/>
      <c r="CGR1" s="120"/>
      <c r="CGS1" s="120"/>
      <c r="CGT1" s="120"/>
      <c r="CGU1" s="120"/>
      <c r="CGV1" s="120"/>
      <c r="CGW1" s="120"/>
      <c r="CGX1" s="120"/>
      <c r="CGY1" s="120"/>
      <c r="CGZ1" s="120"/>
      <c r="CHA1" s="120"/>
      <c r="CHB1" s="120"/>
      <c r="CHC1" s="120"/>
      <c r="CHD1" s="120"/>
      <c r="CHE1" s="120"/>
      <c r="CHF1" s="120"/>
      <c r="CHG1" s="120"/>
      <c r="CHH1" s="120"/>
      <c r="CHI1" s="120"/>
      <c r="CHJ1" s="120"/>
      <c r="CHK1" s="120"/>
      <c r="CHL1" s="120"/>
      <c r="CHM1" s="120"/>
      <c r="CHN1" s="120"/>
      <c r="CHO1" s="120"/>
      <c r="CHP1" s="120"/>
      <c r="CHQ1" s="120"/>
      <c r="CHR1" s="120"/>
      <c r="CHS1" s="120"/>
      <c r="CHT1" s="120"/>
      <c r="CHU1" s="120"/>
      <c r="CHV1" s="120"/>
      <c r="CHW1" s="120"/>
      <c r="CHX1" s="120"/>
      <c r="CHY1" s="120"/>
      <c r="CHZ1" s="120"/>
      <c r="CIA1" s="120"/>
      <c r="CIB1" s="120"/>
      <c r="CIC1" s="120"/>
      <c r="CID1" s="120"/>
      <c r="CIE1" s="120"/>
      <c r="CIF1" s="120"/>
      <c r="CIG1" s="120"/>
      <c r="CIH1" s="120"/>
      <c r="CII1" s="120"/>
      <c r="CIJ1" s="120"/>
      <c r="CIK1" s="120"/>
      <c r="CIL1" s="120"/>
      <c r="CIM1" s="120"/>
      <c r="CIN1" s="120"/>
      <c r="CIO1" s="120"/>
      <c r="CIP1" s="120"/>
      <c r="CIQ1" s="120"/>
      <c r="CIR1" s="120"/>
      <c r="CIS1" s="120"/>
      <c r="CIT1" s="120"/>
      <c r="CIU1" s="120"/>
      <c r="CIV1" s="120"/>
      <c r="CIW1" s="120"/>
      <c r="CIX1" s="120"/>
      <c r="CIY1" s="120"/>
      <c r="CIZ1" s="120"/>
      <c r="CJA1" s="120"/>
      <c r="CJB1" s="120"/>
      <c r="CJC1" s="120"/>
      <c r="CJD1" s="120"/>
      <c r="CJE1" s="120"/>
      <c r="CJF1" s="120"/>
      <c r="CJG1" s="120"/>
      <c r="CJH1" s="120"/>
      <c r="CJI1" s="120"/>
      <c r="CJJ1" s="120"/>
      <c r="CJK1" s="120"/>
      <c r="CJL1" s="120"/>
      <c r="CJM1" s="120"/>
      <c r="CJN1" s="120"/>
      <c r="CJO1" s="120"/>
      <c r="CJP1" s="120"/>
      <c r="CJQ1" s="120"/>
      <c r="CJR1" s="120"/>
      <c r="CJS1" s="120"/>
      <c r="CJT1" s="120"/>
      <c r="CJU1" s="120"/>
      <c r="CJV1" s="120"/>
      <c r="CJW1" s="120"/>
      <c r="CJX1" s="120"/>
      <c r="CJY1" s="120"/>
      <c r="CJZ1" s="120"/>
      <c r="CKA1" s="120"/>
      <c r="CKB1" s="120"/>
      <c r="CKC1" s="120"/>
      <c r="CKD1" s="120"/>
      <c r="CKE1" s="120"/>
      <c r="CKF1" s="120"/>
      <c r="CKG1" s="120"/>
      <c r="CKH1" s="120"/>
      <c r="CKI1" s="120"/>
      <c r="CKJ1" s="120"/>
      <c r="CKK1" s="120"/>
      <c r="CKL1" s="120"/>
      <c r="CKM1" s="120"/>
      <c r="CKN1" s="120"/>
      <c r="CKO1" s="120"/>
      <c r="CKP1" s="120"/>
      <c r="CKQ1" s="120"/>
      <c r="CKR1" s="120"/>
      <c r="CKS1" s="120"/>
      <c r="CKT1" s="120"/>
      <c r="CKU1" s="120"/>
      <c r="CKV1" s="120"/>
      <c r="CKW1" s="120"/>
      <c r="CKX1" s="120"/>
      <c r="CKY1" s="120"/>
      <c r="CKZ1" s="120"/>
      <c r="CLA1" s="120"/>
      <c r="CLB1" s="120"/>
      <c r="CLC1" s="120"/>
      <c r="CLD1" s="120"/>
      <c r="CLE1" s="120"/>
      <c r="CLF1" s="120"/>
      <c r="CLG1" s="120"/>
      <c r="CLH1" s="120"/>
      <c r="CLI1" s="120"/>
      <c r="CLJ1" s="120"/>
      <c r="CLK1" s="120"/>
      <c r="CLL1" s="120"/>
      <c r="CLM1" s="120"/>
      <c r="CLN1" s="120"/>
      <c r="CLO1" s="120"/>
      <c r="CLP1" s="120"/>
      <c r="CLQ1" s="120"/>
      <c r="CLR1" s="120"/>
      <c r="CLS1" s="120"/>
      <c r="CLT1" s="120"/>
      <c r="CLU1" s="120"/>
      <c r="CLV1" s="120"/>
      <c r="CLW1" s="120"/>
      <c r="CLX1" s="120"/>
      <c r="CLY1" s="120"/>
      <c r="CLZ1" s="120"/>
      <c r="CMA1" s="120"/>
      <c r="CMB1" s="120"/>
      <c r="CMC1" s="120"/>
      <c r="CMD1" s="120"/>
      <c r="CME1" s="120"/>
      <c r="CMF1" s="120"/>
      <c r="CMG1" s="120"/>
      <c r="CMH1" s="120"/>
      <c r="CMI1" s="120"/>
      <c r="CMJ1" s="120"/>
      <c r="CMK1" s="120"/>
      <c r="CML1" s="120"/>
      <c r="CMM1" s="120"/>
      <c r="CMN1" s="120"/>
      <c r="CMO1" s="120"/>
      <c r="CMP1" s="120"/>
      <c r="CMQ1" s="120"/>
      <c r="CMR1" s="120"/>
      <c r="CMS1" s="120"/>
      <c r="CMT1" s="120"/>
      <c r="CMU1" s="120"/>
      <c r="CMV1" s="120"/>
      <c r="CMW1" s="120"/>
      <c r="CMX1" s="120"/>
      <c r="CMY1" s="120"/>
      <c r="CMZ1" s="120"/>
      <c r="CNA1" s="120"/>
      <c r="CNB1" s="120"/>
      <c r="CNC1" s="120"/>
      <c r="CND1" s="120"/>
      <c r="CNE1" s="120"/>
      <c r="CNF1" s="120"/>
      <c r="CNG1" s="120"/>
      <c r="CNH1" s="120"/>
      <c r="CNI1" s="120"/>
      <c r="CNJ1" s="120"/>
      <c r="CNK1" s="120"/>
      <c r="CNL1" s="120"/>
      <c r="CNM1" s="120"/>
      <c r="CNN1" s="120"/>
      <c r="CNO1" s="120"/>
      <c r="CNP1" s="120"/>
      <c r="CNQ1" s="120"/>
      <c r="CNR1" s="120"/>
      <c r="CNS1" s="120"/>
      <c r="CNT1" s="120"/>
      <c r="CNU1" s="120"/>
      <c r="CNV1" s="120"/>
      <c r="CNW1" s="120"/>
      <c r="CNX1" s="120"/>
      <c r="CNY1" s="120"/>
      <c r="CNZ1" s="120"/>
      <c r="COA1" s="120"/>
      <c r="COB1" s="120"/>
      <c r="COC1" s="120"/>
      <c r="COD1" s="120"/>
      <c r="COE1" s="120"/>
      <c r="COF1" s="120"/>
      <c r="COG1" s="120"/>
      <c r="COH1" s="120"/>
      <c r="COI1" s="120"/>
      <c r="COJ1" s="120"/>
      <c r="COK1" s="120"/>
      <c r="COL1" s="120"/>
      <c r="COM1" s="120"/>
      <c r="CON1" s="120"/>
      <c r="COO1" s="120"/>
      <c r="COP1" s="120"/>
      <c r="COQ1" s="120"/>
      <c r="COR1" s="120"/>
      <c r="COS1" s="120"/>
      <c r="COT1" s="120"/>
      <c r="COU1" s="120"/>
      <c r="COV1" s="120"/>
      <c r="COW1" s="120"/>
      <c r="COX1" s="120"/>
      <c r="COY1" s="120"/>
      <c r="COZ1" s="120"/>
      <c r="CPA1" s="120"/>
      <c r="CPB1" s="120"/>
      <c r="CPC1" s="120"/>
      <c r="CPD1" s="120"/>
      <c r="CPE1" s="120"/>
      <c r="CPF1" s="120"/>
      <c r="CPG1" s="120"/>
      <c r="CPH1" s="120"/>
      <c r="CPI1" s="120"/>
      <c r="CPJ1" s="120"/>
      <c r="CPK1" s="120"/>
      <c r="CPL1" s="120"/>
      <c r="CPM1" s="120"/>
      <c r="CPN1" s="120"/>
      <c r="CPO1" s="120"/>
      <c r="CPP1" s="120"/>
      <c r="CPQ1" s="120"/>
      <c r="CPR1" s="120"/>
      <c r="CPS1" s="120"/>
      <c r="CPT1" s="120"/>
      <c r="CPU1" s="120"/>
      <c r="CPV1" s="120"/>
      <c r="CPW1" s="120"/>
      <c r="CPX1" s="120"/>
      <c r="CPY1" s="120"/>
      <c r="CPZ1" s="120"/>
      <c r="CQA1" s="120"/>
      <c r="CQB1" s="120"/>
      <c r="CQC1" s="120"/>
      <c r="CQD1" s="120"/>
      <c r="CQE1" s="120"/>
      <c r="CQF1" s="120"/>
      <c r="CQG1" s="120"/>
      <c r="CQH1" s="120"/>
      <c r="CQI1" s="120"/>
      <c r="CQJ1" s="120"/>
      <c r="CQK1" s="120"/>
      <c r="CQL1" s="120"/>
      <c r="CQM1" s="120"/>
      <c r="CQN1" s="120"/>
      <c r="CQO1" s="120"/>
      <c r="CQP1" s="120"/>
      <c r="CQQ1" s="120"/>
      <c r="CQR1" s="120"/>
      <c r="CQS1" s="120"/>
      <c r="CQT1" s="120"/>
      <c r="CQU1" s="120"/>
      <c r="CQV1" s="120"/>
      <c r="CQW1" s="120"/>
      <c r="CQX1" s="120"/>
      <c r="CQY1" s="120"/>
      <c r="CQZ1" s="120"/>
      <c r="CRA1" s="120"/>
      <c r="CRB1" s="120"/>
      <c r="CRC1" s="120"/>
      <c r="CRD1" s="120"/>
      <c r="CRE1" s="120"/>
      <c r="CRF1" s="120"/>
      <c r="CRG1" s="120"/>
      <c r="CRH1" s="120"/>
      <c r="CRI1" s="120"/>
      <c r="CRJ1" s="120"/>
      <c r="CRK1" s="120"/>
      <c r="CRL1" s="120"/>
      <c r="CRM1" s="120"/>
      <c r="CRN1" s="120"/>
      <c r="CRO1" s="120"/>
      <c r="CRP1" s="120"/>
      <c r="CRQ1" s="120"/>
      <c r="CRR1" s="120"/>
      <c r="CRS1" s="120"/>
      <c r="CRT1" s="120"/>
      <c r="CRU1" s="120"/>
      <c r="CRV1" s="120"/>
      <c r="CRW1" s="120"/>
      <c r="CRX1" s="120"/>
      <c r="CRY1" s="120"/>
      <c r="CRZ1" s="120"/>
      <c r="CSA1" s="120"/>
      <c r="CSB1" s="120"/>
      <c r="CSC1" s="120"/>
      <c r="CSD1" s="120"/>
      <c r="CSE1" s="120"/>
      <c r="CSF1" s="120"/>
      <c r="CSG1" s="120"/>
      <c r="CSH1" s="120"/>
      <c r="CSI1" s="120"/>
      <c r="CSJ1" s="120"/>
      <c r="CSK1" s="120"/>
      <c r="CSL1" s="120"/>
      <c r="CSM1" s="120"/>
      <c r="CSN1" s="120"/>
      <c r="CSO1" s="120"/>
      <c r="CSP1" s="120"/>
      <c r="CSQ1" s="120"/>
      <c r="CSR1" s="120"/>
      <c r="CSS1" s="120"/>
      <c r="CST1" s="120"/>
      <c r="CSU1" s="120"/>
      <c r="CSV1" s="120"/>
      <c r="CSW1" s="120"/>
      <c r="CSX1" s="120"/>
      <c r="CSY1" s="120"/>
      <c r="CSZ1" s="120"/>
      <c r="CTA1" s="120"/>
      <c r="CTB1" s="120"/>
      <c r="CTC1" s="120"/>
      <c r="CTD1" s="120"/>
      <c r="CTE1" s="120"/>
      <c r="CTF1" s="120"/>
      <c r="CTG1" s="120"/>
      <c r="CTH1" s="120"/>
      <c r="CTI1" s="120"/>
      <c r="CTJ1" s="120"/>
      <c r="CTK1" s="120"/>
      <c r="CTL1" s="120"/>
      <c r="CTM1" s="120"/>
      <c r="CTN1" s="120"/>
      <c r="CTO1" s="120"/>
      <c r="CTP1" s="120"/>
      <c r="CTQ1" s="120"/>
      <c r="CTR1" s="120"/>
      <c r="CTS1" s="120"/>
      <c r="CTT1" s="120"/>
      <c r="CTU1" s="120"/>
      <c r="CTV1" s="120"/>
      <c r="CTW1" s="120"/>
      <c r="CTX1" s="120"/>
      <c r="CTY1" s="120"/>
      <c r="CTZ1" s="120"/>
      <c r="CUA1" s="120"/>
      <c r="CUB1" s="120"/>
      <c r="CUC1" s="120"/>
      <c r="CUD1" s="120"/>
      <c r="CUE1" s="120"/>
      <c r="CUF1" s="120"/>
      <c r="CUG1" s="120"/>
      <c r="CUH1" s="120"/>
      <c r="CUI1" s="120"/>
      <c r="CUJ1" s="120"/>
      <c r="CUK1" s="120"/>
      <c r="CUL1" s="120"/>
      <c r="CUM1" s="120"/>
      <c r="CUN1" s="120"/>
      <c r="CUO1" s="120"/>
      <c r="CUP1" s="120"/>
      <c r="CUQ1" s="120"/>
      <c r="CUR1" s="120"/>
      <c r="CUS1" s="120"/>
      <c r="CUT1" s="120"/>
      <c r="CUU1" s="120"/>
      <c r="CUV1" s="120"/>
      <c r="CUW1" s="120"/>
      <c r="CUX1" s="120"/>
      <c r="CUY1" s="120"/>
      <c r="CUZ1" s="120"/>
      <c r="CVA1" s="120"/>
      <c r="CVB1" s="120"/>
      <c r="CVC1" s="120"/>
      <c r="CVD1" s="120"/>
      <c r="CVE1" s="120"/>
      <c r="CVF1" s="120"/>
      <c r="CVG1" s="120"/>
      <c r="CVH1" s="120"/>
      <c r="CVI1" s="120"/>
      <c r="CVJ1" s="120"/>
      <c r="CVK1" s="120"/>
      <c r="CVL1" s="120"/>
      <c r="CVM1" s="120"/>
      <c r="CVN1" s="120"/>
      <c r="CVO1" s="120"/>
      <c r="CVP1" s="120"/>
      <c r="CVQ1" s="120"/>
      <c r="CVR1" s="120"/>
      <c r="CVS1" s="120"/>
      <c r="CVT1" s="120"/>
      <c r="CVU1" s="120"/>
      <c r="CVV1" s="120"/>
      <c r="CVW1" s="120"/>
      <c r="CVX1" s="120"/>
      <c r="CVY1" s="120"/>
      <c r="CVZ1" s="120"/>
      <c r="CWA1" s="120"/>
      <c r="CWB1" s="120"/>
      <c r="CWC1" s="120"/>
      <c r="CWD1" s="120"/>
      <c r="CWE1" s="120"/>
      <c r="CWF1" s="120"/>
      <c r="CWG1" s="120"/>
      <c r="CWH1" s="120"/>
      <c r="CWI1" s="120"/>
      <c r="CWJ1" s="120"/>
      <c r="CWK1" s="120"/>
      <c r="CWL1" s="120"/>
      <c r="CWM1" s="120"/>
      <c r="CWN1" s="120"/>
      <c r="CWO1" s="120"/>
      <c r="CWP1" s="120"/>
      <c r="CWQ1" s="120"/>
      <c r="CWR1" s="120"/>
      <c r="CWS1" s="120"/>
      <c r="CWT1" s="120"/>
      <c r="CWU1" s="120"/>
      <c r="CWV1" s="120"/>
      <c r="CWW1" s="120"/>
      <c r="CWX1" s="120"/>
      <c r="CWY1" s="120"/>
      <c r="CWZ1" s="120"/>
      <c r="CXA1" s="120"/>
      <c r="CXB1" s="120"/>
      <c r="CXC1" s="120"/>
      <c r="CXD1" s="120"/>
      <c r="CXE1" s="120"/>
      <c r="CXF1" s="120"/>
      <c r="CXG1" s="120"/>
      <c r="CXH1" s="120"/>
      <c r="CXI1" s="120"/>
      <c r="CXJ1" s="120"/>
      <c r="CXK1" s="120"/>
      <c r="CXL1" s="120"/>
      <c r="CXM1" s="120"/>
      <c r="CXN1" s="120"/>
      <c r="CXO1" s="120"/>
      <c r="CXP1" s="120"/>
      <c r="CXQ1" s="120"/>
      <c r="CXR1" s="120"/>
      <c r="CXS1" s="120"/>
      <c r="CXT1" s="120"/>
      <c r="CXU1" s="120"/>
      <c r="CXV1" s="120"/>
      <c r="CXW1" s="120"/>
      <c r="CXX1" s="120"/>
      <c r="CXY1" s="120"/>
      <c r="CXZ1" s="120"/>
      <c r="CYA1" s="120"/>
      <c r="CYB1" s="120"/>
      <c r="CYC1" s="120"/>
      <c r="CYD1" s="120"/>
      <c r="CYE1" s="120"/>
      <c r="CYF1" s="120"/>
      <c r="CYG1" s="120"/>
      <c r="CYH1" s="120"/>
      <c r="CYI1" s="120"/>
      <c r="CYJ1" s="120"/>
      <c r="CYK1" s="120"/>
      <c r="CYL1" s="120"/>
      <c r="CYM1" s="120"/>
      <c r="CYN1" s="120"/>
      <c r="CYO1" s="120"/>
      <c r="CYP1" s="120"/>
      <c r="CYQ1" s="120"/>
      <c r="CYR1" s="120"/>
      <c r="CYS1" s="120"/>
      <c r="CYT1" s="120"/>
      <c r="CYU1" s="120"/>
      <c r="CYV1" s="120"/>
      <c r="CYW1" s="120"/>
      <c r="CYX1" s="120"/>
      <c r="CYY1" s="120"/>
      <c r="CYZ1" s="120"/>
      <c r="CZA1" s="120"/>
      <c r="CZB1" s="120"/>
      <c r="CZC1" s="120"/>
      <c r="CZD1" s="120"/>
      <c r="CZE1" s="120"/>
      <c r="CZF1" s="120"/>
      <c r="CZG1" s="120"/>
      <c r="CZH1" s="120"/>
      <c r="CZI1" s="120"/>
      <c r="CZJ1" s="120"/>
      <c r="CZK1" s="120"/>
      <c r="CZL1" s="120"/>
      <c r="CZM1" s="120"/>
      <c r="CZN1" s="120"/>
      <c r="CZO1" s="120"/>
      <c r="CZP1" s="120"/>
      <c r="CZQ1" s="120"/>
      <c r="CZR1" s="120"/>
      <c r="CZS1" s="120"/>
      <c r="CZT1" s="120"/>
      <c r="CZU1" s="120"/>
      <c r="CZV1" s="120"/>
      <c r="CZW1" s="120"/>
      <c r="CZX1" s="120"/>
      <c r="CZY1" s="120"/>
      <c r="CZZ1" s="120"/>
      <c r="DAA1" s="120"/>
      <c r="DAB1" s="120"/>
      <c r="DAC1" s="120"/>
      <c r="DAD1" s="120"/>
      <c r="DAE1" s="120"/>
      <c r="DAF1" s="120"/>
      <c r="DAG1" s="120"/>
      <c r="DAH1" s="120"/>
      <c r="DAI1" s="120"/>
      <c r="DAJ1" s="120"/>
      <c r="DAK1" s="120"/>
      <c r="DAL1" s="120"/>
      <c r="DAM1" s="120"/>
      <c r="DAN1" s="120"/>
      <c r="DAO1" s="120"/>
      <c r="DAP1" s="120"/>
      <c r="DAQ1" s="120"/>
      <c r="DAR1" s="120"/>
      <c r="DAS1" s="120"/>
      <c r="DAT1" s="120"/>
      <c r="DAU1" s="120"/>
      <c r="DAV1" s="120"/>
      <c r="DAW1" s="120"/>
      <c r="DAX1" s="120"/>
      <c r="DAY1" s="120"/>
      <c r="DAZ1" s="120"/>
      <c r="DBA1" s="120"/>
      <c r="DBB1" s="120"/>
      <c r="DBC1" s="120"/>
      <c r="DBD1" s="120"/>
      <c r="DBE1" s="120"/>
      <c r="DBF1" s="120"/>
      <c r="DBG1" s="120"/>
      <c r="DBH1" s="120"/>
      <c r="DBI1" s="120"/>
      <c r="DBJ1" s="120"/>
      <c r="DBK1" s="120"/>
      <c r="DBL1" s="120"/>
      <c r="DBM1" s="120"/>
      <c r="DBN1" s="120"/>
      <c r="DBO1" s="120"/>
      <c r="DBP1" s="120"/>
      <c r="DBQ1" s="120"/>
      <c r="DBR1" s="120"/>
      <c r="DBS1" s="120"/>
      <c r="DBT1" s="120"/>
      <c r="DBU1" s="120"/>
      <c r="DBV1" s="120"/>
      <c r="DBW1" s="120"/>
      <c r="DBX1" s="120"/>
      <c r="DBY1" s="120"/>
      <c r="DBZ1" s="120"/>
      <c r="DCA1" s="120"/>
      <c r="DCB1" s="120"/>
      <c r="DCC1" s="120"/>
      <c r="DCD1" s="120"/>
      <c r="DCE1" s="120"/>
      <c r="DCF1" s="120"/>
      <c r="DCG1" s="120"/>
      <c r="DCH1" s="120"/>
      <c r="DCI1" s="120"/>
      <c r="DCJ1" s="120"/>
      <c r="DCK1" s="120"/>
      <c r="DCL1" s="120"/>
      <c r="DCM1" s="120"/>
      <c r="DCN1" s="120"/>
      <c r="DCO1" s="120"/>
      <c r="DCP1" s="120"/>
      <c r="DCQ1" s="120"/>
      <c r="DCR1" s="120"/>
      <c r="DCS1" s="120"/>
      <c r="DCT1" s="120"/>
      <c r="DCU1" s="120"/>
      <c r="DCV1" s="120"/>
      <c r="DCW1" s="120"/>
      <c r="DCX1" s="120"/>
      <c r="DCY1" s="120"/>
      <c r="DCZ1" s="120"/>
      <c r="DDA1" s="120"/>
      <c r="DDB1" s="120"/>
      <c r="DDC1" s="120"/>
      <c r="DDD1" s="120"/>
      <c r="DDE1" s="120"/>
      <c r="DDF1" s="120"/>
      <c r="DDG1" s="120"/>
      <c r="DDH1" s="120"/>
      <c r="DDI1" s="120"/>
      <c r="DDJ1" s="120"/>
      <c r="DDK1" s="120"/>
      <c r="DDL1" s="120"/>
      <c r="DDM1" s="120"/>
      <c r="DDN1" s="120"/>
      <c r="DDO1" s="120"/>
      <c r="DDP1" s="120"/>
      <c r="DDQ1" s="120"/>
      <c r="DDR1" s="120"/>
      <c r="DDS1" s="120"/>
      <c r="DDT1" s="120"/>
      <c r="DDU1" s="120"/>
      <c r="DDV1" s="120"/>
      <c r="DDW1" s="120"/>
      <c r="DDX1" s="120"/>
      <c r="DDY1" s="120"/>
      <c r="DDZ1" s="120"/>
      <c r="DEA1" s="120"/>
      <c r="DEB1" s="120"/>
      <c r="DEC1" s="120"/>
      <c r="DED1" s="120"/>
      <c r="DEE1" s="120"/>
      <c r="DEF1" s="120"/>
      <c r="DEG1" s="120"/>
      <c r="DEH1" s="120"/>
      <c r="DEI1" s="120"/>
      <c r="DEJ1" s="120"/>
      <c r="DEK1" s="120"/>
      <c r="DEL1" s="120"/>
      <c r="DEM1" s="120"/>
      <c r="DEN1" s="120"/>
      <c r="DEO1" s="120"/>
      <c r="DEP1" s="120"/>
      <c r="DEQ1" s="120"/>
      <c r="DER1" s="120"/>
      <c r="DES1" s="120"/>
      <c r="DET1" s="120"/>
      <c r="DEU1" s="120"/>
      <c r="DEV1" s="120"/>
      <c r="DEW1" s="120"/>
      <c r="DEX1" s="120"/>
      <c r="DEY1" s="120"/>
      <c r="DEZ1" s="120"/>
      <c r="DFA1" s="120"/>
      <c r="DFB1" s="120"/>
      <c r="DFC1" s="120"/>
      <c r="DFD1" s="120"/>
      <c r="DFE1" s="120"/>
      <c r="DFF1" s="120"/>
      <c r="DFG1" s="120"/>
      <c r="DFH1" s="120"/>
      <c r="DFI1" s="120"/>
      <c r="DFJ1" s="120"/>
      <c r="DFK1" s="120"/>
      <c r="DFL1" s="120"/>
      <c r="DFM1" s="120"/>
      <c r="DFN1" s="120"/>
      <c r="DFO1" s="120"/>
      <c r="DFP1" s="120"/>
      <c r="DFQ1" s="120"/>
      <c r="DFR1" s="120"/>
      <c r="DFS1" s="120"/>
      <c r="DFT1" s="120"/>
      <c r="DFU1" s="120"/>
      <c r="DFV1" s="120"/>
      <c r="DFW1" s="120"/>
      <c r="DFX1" s="120"/>
      <c r="DFY1" s="120"/>
      <c r="DFZ1" s="120"/>
      <c r="DGA1" s="120"/>
      <c r="DGB1" s="120"/>
      <c r="DGC1" s="120"/>
      <c r="DGD1" s="120"/>
      <c r="DGE1" s="120"/>
      <c r="DGF1" s="120"/>
      <c r="DGG1" s="120"/>
      <c r="DGH1" s="120"/>
      <c r="DGI1" s="120"/>
      <c r="DGJ1" s="120"/>
      <c r="DGK1" s="120"/>
      <c r="DGL1" s="120"/>
      <c r="DGM1" s="120"/>
      <c r="DGN1" s="120"/>
      <c r="DGO1" s="120"/>
      <c r="DGP1" s="120"/>
      <c r="DGQ1" s="120"/>
      <c r="DGR1" s="120"/>
      <c r="DGS1" s="120"/>
      <c r="DGT1" s="120"/>
      <c r="DGU1" s="120"/>
      <c r="DGV1" s="120"/>
      <c r="DGW1" s="120"/>
      <c r="DGX1" s="120"/>
      <c r="DGY1" s="120"/>
      <c r="DGZ1" s="120"/>
      <c r="DHA1" s="120"/>
      <c r="DHB1" s="120"/>
      <c r="DHC1" s="120"/>
      <c r="DHD1" s="120"/>
      <c r="DHE1" s="120"/>
      <c r="DHF1" s="120"/>
      <c r="DHG1" s="120"/>
      <c r="DHH1" s="120"/>
      <c r="DHI1" s="120"/>
      <c r="DHJ1" s="120"/>
      <c r="DHK1" s="120"/>
      <c r="DHL1" s="120"/>
      <c r="DHM1" s="120"/>
      <c r="DHN1" s="120"/>
      <c r="DHO1" s="120"/>
      <c r="DHP1" s="120"/>
      <c r="DHQ1" s="120"/>
      <c r="DHR1" s="120"/>
      <c r="DHS1" s="120"/>
      <c r="DHT1" s="120"/>
      <c r="DHU1" s="120"/>
      <c r="DHV1" s="120"/>
      <c r="DHW1" s="120"/>
      <c r="DHX1" s="120"/>
      <c r="DHY1" s="120"/>
      <c r="DHZ1" s="120"/>
      <c r="DIA1" s="120"/>
      <c r="DIB1" s="120"/>
      <c r="DIC1" s="120"/>
      <c r="DID1" s="120"/>
      <c r="DIE1" s="120"/>
      <c r="DIF1" s="120"/>
      <c r="DIG1" s="120"/>
      <c r="DIH1" s="120"/>
      <c r="DII1" s="120"/>
      <c r="DIJ1" s="120"/>
      <c r="DIK1" s="120"/>
      <c r="DIL1" s="120"/>
      <c r="DIM1" s="120"/>
      <c r="DIN1" s="120"/>
      <c r="DIO1" s="120"/>
      <c r="DIP1" s="120"/>
      <c r="DIQ1" s="120"/>
      <c r="DIR1" s="120"/>
      <c r="DIS1" s="120"/>
      <c r="DIT1" s="120"/>
      <c r="DIU1" s="120"/>
      <c r="DIV1" s="120"/>
      <c r="DIW1" s="120"/>
      <c r="DIX1" s="120"/>
      <c r="DIY1" s="120"/>
      <c r="DIZ1" s="120"/>
      <c r="DJA1" s="120"/>
      <c r="DJB1" s="120"/>
      <c r="DJC1" s="120"/>
      <c r="DJD1" s="120"/>
      <c r="DJE1" s="120"/>
      <c r="DJF1" s="120"/>
      <c r="DJG1" s="120"/>
      <c r="DJH1" s="120"/>
      <c r="DJI1" s="120"/>
      <c r="DJJ1" s="120"/>
      <c r="DJK1" s="120"/>
      <c r="DJL1" s="120"/>
      <c r="DJM1" s="120"/>
      <c r="DJN1" s="120"/>
      <c r="DJO1" s="120"/>
      <c r="DJP1" s="120"/>
      <c r="DJQ1" s="120"/>
      <c r="DJR1" s="120"/>
      <c r="DJS1" s="120"/>
      <c r="DJT1" s="120"/>
      <c r="DJU1" s="120"/>
      <c r="DJV1" s="120"/>
      <c r="DJW1" s="120"/>
      <c r="DJX1" s="120"/>
      <c r="DJY1" s="120"/>
      <c r="DJZ1" s="120"/>
      <c r="DKA1" s="120"/>
      <c r="DKB1" s="120"/>
      <c r="DKC1" s="120"/>
      <c r="DKD1" s="120"/>
      <c r="DKE1" s="120"/>
      <c r="DKF1" s="120"/>
      <c r="DKG1" s="120"/>
      <c r="DKH1" s="120"/>
      <c r="DKI1" s="120"/>
      <c r="DKJ1" s="120"/>
      <c r="DKK1" s="120"/>
      <c r="DKL1" s="120"/>
      <c r="DKM1" s="120"/>
      <c r="DKN1" s="120"/>
      <c r="DKO1" s="120"/>
      <c r="DKP1" s="120"/>
      <c r="DKQ1" s="120"/>
      <c r="DKR1" s="120"/>
      <c r="DKS1" s="120"/>
      <c r="DKT1" s="120"/>
      <c r="DKU1" s="120"/>
      <c r="DKV1" s="120"/>
      <c r="DKW1" s="120"/>
      <c r="DKX1" s="120"/>
      <c r="DKY1" s="120"/>
      <c r="DKZ1" s="120"/>
      <c r="DLA1" s="120"/>
      <c r="DLB1" s="120"/>
      <c r="DLC1" s="120"/>
      <c r="DLD1" s="120"/>
      <c r="DLE1" s="120"/>
      <c r="DLF1" s="120"/>
      <c r="DLG1" s="120"/>
      <c r="DLH1" s="120"/>
      <c r="DLI1" s="120"/>
      <c r="DLJ1" s="120"/>
      <c r="DLK1" s="120"/>
      <c r="DLL1" s="120"/>
      <c r="DLM1" s="120"/>
      <c r="DLN1" s="120"/>
      <c r="DLO1" s="120"/>
      <c r="DLP1" s="120"/>
      <c r="DLQ1" s="120"/>
      <c r="DLR1" s="120"/>
      <c r="DLS1" s="120"/>
      <c r="DLT1" s="120"/>
      <c r="DLU1" s="120"/>
      <c r="DLV1" s="120"/>
      <c r="DLW1" s="120"/>
      <c r="DLX1" s="120"/>
      <c r="DLY1" s="120"/>
      <c r="DLZ1" s="120"/>
      <c r="DMA1" s="120"/>
      <c r="DMB1" s="120"/>
      <c r="DMC1" s="120"/>
      <c r="DMD1" s="120"/>
      <c r="DME1" s="120"/>
      <c r="DMF1" s="120"/>
      <c r="DMG1" s="120"/>
      <c r="DMH1" s="120"/>
      <c r="DMI1" s="120"/>
      <c r="DMJ1" s="120"/>
      <c r="DMK1" s="120"/>
      <c r="DML1" s="120"/>
      <c r="DMM1" s="120"/>
      <c r="DMN1" s="120"/>
      <c r="DMO1" s="120"/>
      <c r="DMP1" s="120"/>
      <c r="DMQ1" s="120"/>
      <c r="DMR1" s="120"/>
      <c r="DMS1" s="120"/>
      <c r="DMT1" s="120"/>
      <c r="DMU1" s="120"/>
      <c r="DMV1" s="120"/>
      <c r="DMW1" s="120"/>
      <c r="DMX1" s="120"/>
      <c r="DMY1" s="120"/>
      <c r="DMZ1" s="120"/>
      <c r="DNA1" s="120"/>
      <c r="DNB1" s="120"/>
      <c r="DNC1" s="120"/>
      <c r="DND1" s="120"/>
      <c r="DNE1" s="120"/>
      <c r="DNF1" s="120"/>
      <c r="DNG1" s="120"/>
      <c r="DNH1" s="120"/>
      <c r="DNI1" s="120"/>
      <c r="DNJ1" s="120"/>
      <c r="DNK1" s="120"/>
      <c r="DNL1" s="120"/>
      <c r="DNM1" s="120"/>
      <c r="DNN1" s="120"/>
      <c r="DNO1" s="120"/>
      <c r="DNP1" s="120"/>
      <c r="DNQ1" s="120"/>
      <c r="DNR1" s="120"/>
      <c r="DNS1" s="120"/>
      <c r="DNT1" s="120"/>
      <c r="DNU1" s="120"/>
      <c r="DNV1" s="120"/>
      <c r="DNW1" s="120"/>
      <c r="DNX1" s="120"/>
      <c r="DNY1" s="120"/>
      <c r="DNZ1" s="120"/>
      <c r="DOA1" s="120"/>
      <c r="DOB1" s="120"/>
      <c r="DOC1" s="120"/>
      <c r="DOD1" s="120"/>
      <c r="DOE1" s="120"/>
      <c r="DOF1" s="120"/>
      <c r="DOG1" s="120"/>
      <c r="DOH1" s="120"/>
      <c r="DOI1" s="120"/>
      <c r="DOJ1" s="120"/>
      <c r="DOK1" s="120"/>
      <c r="DOL1" s="120"/>
      <c r="DOM1" s="120"/>
      <c r="DON1" s="120"/>
      <c r="DOO1" s="120"/>
      <c r="DOP1" s="120"/>
      <c r="DOQ1" s="120"/>
      <c r="DOR1" s="120"/>
      <c r="DOS1" s="120"/>
      <c r="DOT1" s="120"/>
      <c r="DOU1" s="120"/>
      <c r="DOV1" s="120"/>
      <c r="DOW1" s="120"/>
      <c r="DOX1" s="120"/>
      <c r="DOY1" s="120"/>
      <c r="DOZ1" s="120"/>
      <c r="DPA1" s="120"/>
      <c r="DPB1" s="120"/>
      <c r="DPC1" s="120"/>
      <c r="DPD1" s="120"/>
      <c r="DPE1" s="120"/>
      <c r="DPF1" s="120"/>
      <c r="DPG1" s="120"/>
      <c r="DPH1" s="120"/>
      <c r="DPI1" s="120"/>
      <c r="DPJ1" s="120"/>
      <c r="DPK1" s="120"/>
      <c r="DPL1" s="120"/>
      <c r="DPM1" s="120"/>
      <c r="DPN1" s="120"/>
      <c r="DPO1" s="120"/>
      <c r="DPP1" s="120"/>
      <c r="DPQ1" s="120"/>
      <c r="DPR1" s="120"/>
      <c r="DPS1" s="120"/>
      <c r="DPT1" s="120"/>
      <c r="DPU1" s="120"/>
      <c r="DPV1" s="120"/>
      <c r="DPW1" s="120"/>
      <c r="DPX1" s="120"/>
      <c r="DPY1" s="120"/>
      <c r="DPZ1" s="120"/>
      <c r="DQA1" s="120"/>
      <c r="DQB1" s="120"/>
      <c r="DQC1" s="120"/>
      <c r="DQD1" s="120"/>
      <c r="DQE1" s="120"/>
      <c r="DQF1" s="120"/>
      <c r="DQG1" s="120"/>
      <c r="DQH1" s="120"/>
      <c r="DQI1" s="120"/>
      <c r="DQJ1" s="120"/>
      <c r="DQK1" s="120"/>
      <c r="DQL1" s="120"/>
      <c r="DQM1" s="120"/>
      <c r="DQN1" s="120"/>
      <c r="DQO1" s="120"/>
      <c r="DQP1" s="120"/>
      <c r="DQQ1" s="120"/>
      <c r="DQR1" s="120"/>
      <c r="DQS1" s="120"/>
      <c r="DQT1" s="120"/>
      <c r="DQU1" s="120"/>
      <c r="DQV1" s="120"/>
      <c r="DQW1" s="120"/>
      <c r="DQX1" s="120"/>
      <c r="DQY1" s="120"/>
      <c r="DQZ1" s="120"/>
      <c r="DRA1" s="120"/>
      <c r="DRB1" s="120"/>
      <c r="DRC1" s="120"/>
      <c r="DRD1" s="120"/>
      <c r="DRE1" s="120"/>
      <c r="DRF1" s="120"/>
      <c r="DRG1" s="120"/>
      <c r="DRH1" s="120"/>
      <c r="DRI1" s="120"/>
      <c r="DRJ1" s="120"/>
      <c r="DRK1" s="120"/>
      <c r="DRL1" s="120"/>
      <c r="DRM1" s="120"/>
      <c r="DRN1" s="120"/>
      <c r="DRO1" s="120"/>
      <c r="DRP1" s="120"/>
      <c r="DRQ1" s="120"/>
      <c r="DRR1" s="120"/>
      <c r="DRS1" s="120"/>
      <c r="DRT1" s="120"/>
      <c r="DRU1" s="120"/>
      <c r="DRV1" s="120"/>
      <c r="DRW1" s="120"/>
      <c r="DRX1" s="120"/>
      <c r="DRY1" s="120"/>
      <c r="DRZ1" s="120"/>
      <c r="DSA1" s="120"/>
      <c r="DSB1" s="120"/>
      <c r="DSC1" s="120"/>
      <c r="DSD1" s="120"/>
      <c r="DSE1" s="120"/>
      <c r="DSF1" s="120"/>
      <c r="DSG1" s="120"/>
      <c r="DSH1" s="120"/>
      <c r="DSI1" s="120"/>
      <c r="DSJ1" s="120"/>
      <c r="DSK1" s="120"/>
      <c r="DSL1" s="120"/>
      <c r="DSM1" s="120"/>
      <c r="DSN1" s="120"/>
      <c r="DSO1" s="120"/>
      <c r="DSP1" s="120"/>
      <c r="DSQ1" s="120"/>
      <c r="DSR1" s="120"/>
      <c r="DSS1" s="120"/>
      <c r="DST1" s="120"/>
      <c r="DSU1" s="120"/>
      <c r="DSV1" s="120"/>
      <c r="DSW1" s="120"/>
      <c r="DSX1" s="120"/>
      <c r="DSY1" s="120"/>
      <c r="DSZ1" s="120"/>
      <c r="DTA1" s="120"/>
      <c r="DTB1" s="120"/>
      <c r="DTC1" s="120"/>
      <c r="DTD1" s="120"/>
      <c r="DTE1" s="120"/>
      <c r="DTF1" s="120"/>
      <c r="DTG1" s="120"/>
      <c r="DTH1" s="120"/>
      <c r="DTI1" s="120"/>
      <c r="DTJ1" s="120"/>
      <c r="DTK1" s="120"/>
      <c r="DTL1" s="120"/>
      <c r="DTM1" s="120"/>
      <c r="DTN1" s="120"/>
      <c r="DTO1" s="120"/>
      <c r="DTP1" s="120"/>
      <c r="DTQ1" s="120"/>
      <c r="DTR1" s="120"/>
      <c r="DTS1" s="120"/>
      <c r="DTT1" s="120"/>
      <c r="DTU1" s="120"/>
      <c r="DTV1" s="120"/>
      <c r="DTW1" s="120"/>
      <c r="DTX1" s="120"/>
      <c r="DTY1" s="120"/>
      <c r="DTZ1" s="120"/>
      <c r="DUA1" s="120"/>
      <c r="DUB1" s="120"/>
      <c r="DUC1" s="120"/>
      <c r="DUD1" s="120"/>
      <c r="DUE1" s="120"/>
      <c r="DUF1" s="120"/>
      <c r="DUG1" s="120"/>
      <c r="DUH1" s="120"/>
      <c r="DUI1" s="120"/>
      <c r="DUJ1" s="120"/>
      <c r="DUK1" s="120"/>
      <c r="DUL1" s="120"/>
      <c r="DUM1" s="120"/>
      <c r="DUN1" s="120"/>
      <c r="DUO1" s="120"/>
      <c r="DUP1" s="120"/>
      <c r="DUQ1" s="120"/>
      <c r="DUR1" s="120"/>
      <c r="DUS1" s="120"/>
      <c r="DUT1" s="120"/>
      <c r="DUU1" s="120"/>
      <c r="DUV1" s="120"/>
      <c r="DUW1" s="120"/>
      <c r="DUX1" s="120"/>
      <c r="DUY1" s="120"/>
      <c r="DUZ1" s="120"/>
      <c r="DVA1" s="120"/>
      <c r="DVB1" s="120"/>
      <c r="DVC1" s="120"/>
      <c r="DVD1" s="120"/>
      <c r="DVE1" s="120"/>
      <c r="DVF1" s="120"/>
      <c r="DVG1" s="120"/>
      <c r="DVH1" s="120"/>
      <c r="DVI1" s="120"/>
      <c r="DVJ1" s="120"/>
      <c r="DVK1" s="120"/>
      <c r="DVL1" s="120"/>
      <c r="DVM1" s="120"/>
      <c r="DVN1" s="120"/>
      <c r="DVO1" s="120"/>
      <c r="DVP1" s="120"/>
      <c r="DVQ1" s="120"/>
      <c r="DVR1" s="120"/>
      <c r="DVS1" s="120"/>
      <c r="DVT1" s="120"/>
      <c r="DVU1" s="120"/>
      <c r="DVV1" s="120"/>
      <c r="DVW1" s="120"/>
      <c r="DVX1" s="120"/>
      <c r="DVY1" s="120"/>
      <c r="DVZ1" s="120"/>
      <c r="DWA1" s="120"/>
      <c r="DWB1" s="120"/>
      <c r="DWC1" s="120"/>
      <c r="DWD1" s="120"/>
      <c r="DWE1" s="120"/>
      <c r="DWF1" s="120"/>
      <c r="DWG1" s="120"/>
      <c r="DWH1" s="120"/>
      <c r="DWI1" s="120"/>
      <c r="DWJ1" s="120"/>
      <c r="DWK1" s="120"/>
      <c r="DWL1" s="120"/>
      <c r="DWM1" s="120"/>
      <c r="DWN1" s="120"/>
      <c r="DWO1" s="120"/>
      <c r="DWP1" s="120"/>
      <c r="DWQ1" s="120"/>
      <c r="DWR1" s="120"/>
      <c r="DWS1" s="120"/>
      <c r="DWT1" s="120"/>
      <c r="DWU1" s="120"/>
      <c r="DWV1" s="120"/>
      <c r="DWW1" s="120"/>
      <c r="DWX1" s="120"/>
      <c r="DWY1" s="120"/>
      <c r="DWZ1" s="120"/>
      <c r="DXA1" s="120"/>
      <c r="DXB1" s="120"/>
      <c r="DXC1" s="120"/>
      <c r="DXD1" s="120"/>
      <c r="DXE1" s="120"/>
      <c r="DXF1" s="120"/>
      <c r="DXG1" s="120"/>
      <c r="DXH1" s="120"/>
      <c r="DXI1" s="120"/>
      <c r="DXJ1" s="120"/>
      <c r="DXK1" s="120"/>
      <c r="DXL1" s="120"/>
      <c r="DXM1" s="120"/>
      <c r="DXN1" s="120"/>
      <c r="DXO1" s="120"/>
      <c r="DXP1" s="120"/>
      <c r="DXQ1" s="120"/>
      <c r="DXR1" s="120"/>
      <c r="DXS1" s="120"/>
      <c r="DXT1" s="120"/>
      <c r="DXU1" s="120"/>
      <c r="DXV1" s="120"/>
      <c r="DXW1" s="120"/>
      <c r="DXX1" s="120"/>
      <c r="DXY1" s="120"/>
      <c r="DXZ1" s="120"/>
      <c r="DYA1" s="120"/>
      <c r="DYB1" s="120"/>
      <c r="DYC1" s="120"/>
      <c r="DYD1" s="120"/>
      <c r="DYE1" s="120"/>
      <c r="DYF1" s="120"/>
      <c r="DYG1" s="120"/>
      <c r="DYH1" s="120"/>
      <c r="DYI1" s="120"/>
      <c r="DYJ1" s="120"/>
      <c r="DYK1" s="120"/>
      <c r="DYL1" s="120"/>
      <c r="DYM1" s="120"/>
      <c r="DYN1" s="120"/>
      <c r="DYO1" s="120"/>
      <c r="DYP1" s="120"/>
      <c r="DYQ1" s="120"/>
      <c r="DYR1" s="120"/>
      <c r="DYS1" s="120"/>
      <c r="DYT1" s="120"/>
      <c r="DYU1" s="120"/>
      <c r="DYV1" s="120"/>
      <c r="DYW1" s="120"/>
      <c r="DYX1" s="120"/>
      <c r="DYY1" s="120"/>
      <c r="DYZ1" s="120"/>
      <c r="DZA1" s="120"/>
      <c r="DZB1" s="120"/>
      <c r="DZC1" s="120"/>
      <c r="DZD1" s="120"/>
      <c r="DZE1" s="120"/>
      <c r="DZF1" s="120"/>
      <c r="DZG1" s="120"/>
      <c r="DZH1" s="120"/>
      <c r="DZI1" s="120"/>
      <c r="DZJ1" s="120"/>
      <c r="DZK1" s="120"/>
      <c r="DZL1" s="120"/>
      <c r="DZM1" s="120"/>
      <c r="DZN1" s="120"/>
      <c r="DZO1" s="120"/>
      <c r="DZP1" s="120"/>
      <c r="DZQ1" s="120"/>
      <c r="DZR1" s="120"/>
      <c r="DZS1" s="120"/>
      <c r="DZT1" s="120"/>
      <c r="DZU1" s="120"/>
      <c r="DZV1" s="120"/>
      <c r="DZW1" s="120"/>
      <c r="DZX1" s="120"/>
      <c r="DZY1" s="120"/>
      <c r="DZZ1" s="120"/>
      <c r="EAA1" s="120"/>
      <c r="EAB1" s="120"/>
      <c r="EAC1" s="120"/>
      <c r="EAD1" s="120"/>
      <c r="EAE1" s="120"/>
      <c r="EAF1" s="120"/>
      <c r="EAG1" s="120"/>
      <c r="EAH1" s="120"/>
      <c r="EAI1" s="120"/>
      <c r="EAJ1" s="120"/>
      <c r="EAK1" s="120"/>
      <c r="EAL1" s="120"/>
      <c r="EAM1" s="120"/>
      <c r="EAN1" s="120"/>
      <c r="EAO1" s="120"/>
      <c r="EAP1" s="120"/>
      <c r="EAQ1" s="120"/>
      <c r="EAR1" s="120"/>
      <c r="EAS1" s="120"/>
      <c r="EAT1" s="120"/>
      <c r="EAU1" s="120"/>
      <c r="EAV1" s="120"/>
      <c r="EAW1" s="120"/>
      <c r="EAX1" s="120"/>
      <c r="EAY1" s="120"/>
      <c r="EAZ1" s="120"/>
      <c r="EBA1" s="120"/>
      <c r="EBB1" s="120"/>
      <c r="EBC1" s="120"/>
      <c r="EBD1" s="120"/>
      <c r="EBE1" s="120"/>
      <c r="EBF1" s="120"/>
      <c r="EBG1" s="120"/>
      <c r="EBH1" s="120"/>
      <c r="EBI1" s="120"/>
      <c r="EBJ1" s="120"/>
      <c r="EBK1" s="120"/>
      <c r="EBL1" s="120"/>
      <c r="EBM1" s="120"/>
      <c r="EBN1" s="120"/>
      <c r="EBO1" s="120"/>
      <c r="EBP1" s="120"/>
      <c r="EBQ1" s="120"/>
      <c r="EBR1" s="120"/>
      <c r="EBS1" s="120"/>
      <c r="EBT1" s="120"/>
      <c r="EBU1" s="120"/>
      <c r="EBV1" s="120"/>
      <c r="EBW1" s="120"/>
      <c r="EBX1" s="120"/>
      <c r="EBY1" s="120"/>
      <c r="EBZ1" s="120"/>
      <c r="ECA1" s="120"/>
      <c r="ECB1" s="120"/>
      <c r="ECC1" s="120"/>
      <c r="ECD1" s="120"/>
      <c r="ECE1" s="120"/>
      <c r="ECF1" s="120"/>
      <c r="ECG1" s="120"/>
      <c r="ECH1" s="120"/>
      <c r="ECI1" s="120"/>
      <c r="ECJ1" s="120"/>
      <c r="ECK1" s="120"/>
      <c r="ECL1" s="120"/>
      <c r="ECM1" s="120"/>
      <c r="ECN1" s="120"/>
      <c r="ECO1" s="120"/>
      <c r="ECP1" s="120"/>
      <c r="ECQ1" s="120"/>
      <c r="ECR1" s="120"/>
      <c r="ECS1" s="120"/>
      <c r="ECT1" s="120"/>
      <c r="ECU1" s="120"/>
      <c r="ECV1" s="120"/>
      <c r="ECW1" s="120"/>
      <c r="ECX1" s="120"/>
      <c r="ECY1" s="120"/>
      <c r="ECZ1" s="120"/>
      <c r="EDA1" s="120"/>
      <c r="EDB1" s="120"/>
      <c r="EDC1" s="120"/>
      <c r="EDD1" s="120"/>
      <c r="EDE1" s="120"/>
      <c r="EDF1" s="120"/>
      <c r="EDG1" s="120"/>
      <c r="EDH1" s="120"/>
      <c r="EDI1" s="120"/>
      <c r="EDJ1" s="120"/>
      <c r="EDK1" s="120"/>
      <c r="EDL1" s="120"/>
      <c r="EDM1" s="120"/>
      <c r="EDN1" s="120"/>
      <c r="EDO1" s="120"/>
      <c r="EDP1" s="120"/>
      <c r="EDQ1" s="120"/>
      <c r="EDR1" s="120"/>
      <c r="EDS1" s="120"/>
      <c r="EDT1" s="120"/>
      <c r="EDU1" s="120"/>
      <c r="EDV1" s="120"/>
      <c r="EDW1" s="120"/>
      <c r="EDX1" s="120"/>
      <c r="EDY1" s="120"/>
      <c r="EDZ1" s="120"/>
      <c r="EEA1" s="120"/>
      <c r="EEB1" s="120"/>
      <c r="EEC1" s="120"/>
      <c r="EED1" s="120"/>
      <c r="EEE1" s="120"/>
      <c r="EEF1" s="120"/>
      <c r="EEG1" s="120"/>
      <c r="EEH1" s="120"/>
      <c r="EEI1" s="120"/>
      <c r="EEJ1" s="120"/>
      <c r="EEK1" s="120"/>
      <c r="EEL1" s="120"/>
      <c r="EEM1" s="120"/>
      <c r="EEN1" s="120"/>
      <c r="EEO1" s="120"/>
      <c r="EEP1" s="120"/>
      <c r="EEQ1" s="120"/>
      <c r="EER1" s="120"/>
      <c r="EES1" s="120"/>
      <c r="EET1" s="120"/>
      <c r="EEU1" s="120"/>
      <c r="EEV1" s="120"/>
      <c r="EEW1" s="120"/>
      <c r="EEX1" s="120"/>
      <c r="EEY1" s="120"/>
      <c r="EEZ1" s="120"/>
      <c r="EFA1" s="120"/>
      <c r="EFB1" s="120"/>
      <c r="EFC1" s="120"/>
      <c r="EFD1" s="120"/>
      <c r="EFE1" s="120"/>
      <c r="EFF1" s="120"/>
      <c r="EFG1" s="120"/>
      <c r="EFH1" s="120"/>
      <c r="EFI1" s="120"/>
      <c r="EFJ1" s="120"/>
      <c r="EFK1" s="120"/>
      <c r="EFL1" s="120"/>
      <c r="EFM1" s="120"/>
      <c r="EFN1" s="120"/>
      <c r="EFO1" s="120"/>
      <c r="EFP1" s="120"/>
      <c r="EFQ1" s="120"/>
      <c r="EFR1" s="120"/>
      <c r="EFS1" s="120"/>
      <c r="EFT1" s="120"/>
      <c r="EFU1" s="120"/>
      <c r="EFV1" s="120"/>
      <c r="EFW1" s="120"/>
      <c r="EFX1" s="120"/>
      <c r="EFY1" s="120"/>
      <c r="EFZ1" s="120"/>
      <c r="EGA1" s="120"/>
      <c r="EGB1" s="120"/>
      <c r="EGC1" s="120"/>
      <c r="EGD1" s="120"/>
      <c r="EGE1" s="120"/>
      <c r="EGF1" s="120"/>
      <c r="EGG1" s="120"/>
      <c r="EGH1" s="120"/>
      <c r="EGI1" s="120"/>
      <c r="EGJ1" s="120"/>
      <c r="EGK1" s="120"/>
      <c r="EGL1" s="120"/>
      <c r="EGM1" s="120"/>
      <c r="EGN1" s="120"/>
      <c r="EGO1" s="120"/>
      <c r="EGP1" s="120"/>
      <c r="EGQ1" s="120"/>
      <c r="EGR1" s="120"/>
      <c r="EGS1" s="120"/>
      <c r="EGT1" s="120"/>
      <c r="EGU1" s="120"/>
      <c r="EGV1" s="120"/>
      <c r="EGW1" s="120"/>
      <c r="EGX1" s="120"/>
      <c r="EGY1" s="120"/>
      <c r="EGZ1" s="120"/>
      <c r="EHA1" s="120"/>
      <c r="EHB1" s="120"/>
      <c r="EHC1" s="120"/>
      <c r="EHD1" s="120"/>
      <c r="EHE1" s="120"/>
      <c r="EHF1" s="120"/>
      <c r="EHG1" s="120"/>
      <c r="EHH1" s="120"/>
      <c r="EHI1" s="120"/>
      <c r="EHJ1" s="120"/>
      <c r="EHK1" s="120"/>
      <c r="EHL1" s="120"/>
      <c r="EHM1" s="120"/>
      <c r="EHN1" s="120"/>
      <c r="EHO1" s="120"/>
      <c r="EHP1" s="120"/>
      <c r="EHQ1" s="120"/>
      <c r="EHR1" s="120"/>
      <c r="EHS1" s="120"/>
      <c r="EHT1" s="120"/>
      <c r="EHU1" s="120"/>
      <c r="EHV1" s="120"/>
      <c r="EHW1" s="120"/>
      <c r="EHX1" s="120"/>
      <c r="EHY1" s="120"/>
      <c r="EHZ1" s="120"/>
      <c r="EIA1" s="120"/>
      <c r="EIB1" s="120"/>
      <c r="EIC1" s="120"/>
      <c r="EID1" s="120"/>
      <c r="EIE1" s="120"/>
      <c r="EIF1" s="120"/>
      <c r="EIG1" s="120"/>
      <c r="EIH1" s="120"/>
      <c r="EII1" s="120"/>
      <c r="EIJ1" s="120"/>
      <c r="EIK1" s="120"/>
      <c r="EIL1" s="120"/>
      <c r="EIM1" s="120"/>
      <c r="EIN1" s="120"/>
      <c r="EIO1" s="120"/>
      <c r="EIP1" s="120"/>
      <c r="EIQ1" s="120"/>
      <c r="EIR1" s="120"/>
      <c r="EIS1" s="120"/>
      <c r="EIT1" s="120"/>
      <c r="EIU1" s="120"/>
      <c r="EIV1" s="120"/>
      <c r="EIW1" s="120"/>
      <c r="EIX1" s="120"/>
      <c r="EIY1" s="120"/>
      <c r="EIZ1" s="120"/>
      <c r="EJA1" s="120"/>
      <c r="EJB1" s="120"/>
      <c r="EJC1" s="120"/>
      <c r="EJD1" s="120"/>
      <c r="EJE1" s="120"/>
      <c r="EJF1" s="120"/>
      <c r="EJG1" s="120"/>
      <c r="EJH1" s="120"/>
      <c r="EJI1" s="120"/>
      <c r="EJJ1" s="120"/>
      <c r="EJK1" s="120"/>
      <c r="EJL1" s="120"/>
      <c r="EJM1" s="120"/>
      <c r="EJN1" s="120"/>
      <c r="EJO1" s="120"/>
      <c r="EJP1" s="120"/>
      <c r="EJQ1" s="120"/>
      <c r="EJR1" s="120"/>
      <c r="EJS1" s="120"/>
      <c r="EJT1" s="120"/>
      <c r="EJU1" s="120"/>
      <c r="EJV1" s="120"/>
      <c r="EJW1" s="120"/>
      <c r="EJX1" s="120"/>
      <c r="EJY1" s="120"/>
      <c r="EJZ1" s="120"/>
      <c r="EKA1" s="120"/>
      <c r="EKB1" s="120"/>
      <c r="EKC1" s="120"/>
      <c r="EKD1" s="120"/>
      <c r="EKE1" s="120"/>
      <c r="EKF1" s="120"/>
      <c r="EKG1" s="120"/>
      <c r="EKH1" s="120"/>
      <c r="EKI1" s="120"/>
      <c r="EKJ1" s="120"/>
      <c r="EKK1" s="120"/>
      <c r="EKL1" s="120"/>
      <c r="EKM1" s="120"/>
      <c r="EKN1" s="120"/>
      <c r="EKO1" s="120"/>
      <c r="EKP1" s="120"/>
      <c r="EKQ1" s="120"/>
      <c r="EKR1" s="120"/>
      <c r="EKS1" s="120"/>
      <c r="EKT1" s="120"/>
      <c r="EKU1" s="120"/>
      <c r="EKV1" s="120"/>
      <c r="EKW1" s="120"/>
      <c r="EKX1" s="120"/>
      <c r="EKY1" s="120"/>
      <c r="EKZ1" s="120"/>
      <c r="ELA1" s="120"/>
      <c r="ELB1" s="120"/>
      <c r="ELC1" s="120"/>
      <c r="ELD1" s="120"/>
      <c r="ELE1" s="120"/>
      <c r="ELF1" s="120"/>
      <c r="ELG1" s="120"/>
      <c r="ELH1" s="120"/>
      <c r="ELI1" s="120"/>
      <c r="ELJ1" s="120"/>
      <c r="ELK1" s="120"/>
      <c r="ELL1" s="120"/>
      <c r="ELM1" s="120"/>
      <c r="ELN1" s="120"/>
      <c r="ELO1" s="120"/>
      <c r="ELP1" s="120"/>
      <c r="ELQ1" s="120"/>
      <c r="ELR1" s="120"/>
      <c r="ELS1" s="120"/>
      <c r="ELT1" s="120"/>
      <c r="ELU1" s="120"/>
      <c r="ELV1" s="120"/>
      <c r="ELW1" s="120"/>
      <c r="ELX1" s="120"/>
      <c r="ELY1" s="120"/>
      <c r="ELZ1" s="120"/>
      <c r="EMA1" s="120"/>
      <c r="EMB1" s="120"/>
      <c r="EMC1" s="120"/>
      <c r="EMD1" s="120"/>
      <c r="EME1" s="120"/>
      <c r="EMF1" s="120"/>
      <c r="EMG1" s="120"/>
      <c r="EMH1" s="120"/>
      <c r="EMI1" s="120"/>
      <c r="EMJ1" s="120"/>
      <c r="EMK1" s="120"/>
      <c r="EML1" s="120"/>
      <c r="EMM1" s="120"/>
      <c r="EMN1" s="120"/>
      <c r="EMO1" s="120"/>
      <c r="EMP1" s="120"/>
      <c r="EMQ1" s="120"/>
      <c r="EMR1" s="120"/>
      <c r="EMS1" s="120"/>
      <c r="EMT1" s="120"/>
      <c r="EMU1" s="120"/>
      <c r="EMV1" s="120"/>
      <c r="EMW1" s="120"/>
      <c r="EMX1" s="120"/>
      <c r="EMY1" s="120"/>
      <c r="EMZ1" s="120"/>
      <c r="ENA1" s="120"/>
      <c r="ENB1" s="120"/>
      <c r="ENC1" s="120"/>
      <c r="END1" s="120"/>
      <c r="ENE1" s="120"/>
      <c r="ENF1" s="120"/>
      <c r="ENG1" s="120"/>
      <c r="ENH1" s="120"/>
      <c r="ENI1" s="120"/>
      <c r="ENJ1" s="120"/>
      <c r="ENK1" s="120"/>
      <c r="ENL1" s="120"/>
      <c r="ENM1" s="120"/>
      <c r="ENN1" s="120"/>
      <c r="ENO1" s="120"/>
      <c r="ENP1" s="120"/>
      <c r="ENQ1" s="120"/>
      <c r="ENR1" s="120"/>
      <c r="ENS1" s="120"/>
      <c r="ENT1" s="120"/>
      <c r="ENU1" s="120"/>
      <c r="ENV1" s="120"/>
      <c r="ENW1" s="120"/>
      <c r="ENX1" s="120"/>
      <c r="ENY1" s="120"/>
      <c r="ENZ1" s="120"/>
      <c r="EOA1" s="120"/>
      <c r="EOB1" s="120"/>
      <c r="EOC1" s="120"/>
      <c r="EOD1" s="120"/>
      <c r="EOE1" s="120"/>
      <c r="EOF1" s="120"/>
      <c r="EOG1" s="120"/>
      <c r="EOH1" s="120"/>
      <c r="EOI1" s="120"/>
      <c r="EOJ1" s="120"/>
      <c r="EOK1" s="120"/>
      <c r="EOL1" s="120"/>
      <c r="EOM1" s="120"/>
      <c r="EON1" s="120"/>
      <c r="EOO1" s="120"/>
      <c r="EOP1" s="120"/>
      <c r="EOQ1" s="120"/>
      <c r="EOR1" s="120"/>
      <c r="EOS1" s="120"/>
      <c r="EOT1" s="120"/>
      <c r="EOU1" s="120"/>
      <c r="EOV1" s="120"/>
      <c r="EOW1" s="120"/>
      <c r="EOX1" s="120"/>
      <c r="EOY1" s="120"/>
      <c r="EOZ1" s="120"/>
      <c r="EPA1" s="120"/>
      <c r="EPB1" s="120"/>
      <c r="EPC1" s="120"/>
      <c r="EPD1" s="120"/>
      <c r="EPE1" s="120"/>
      <c r="EPF1" s="120"/>
      <c r="EPG1" s="120"/>
      <c r="EPH1" s="120"/>
      <c r="EPI1" s="120"/>
      <c r="EPJ1" s="120"/>
      <c r="EPK1" s="120"/>
      <c r="EPL1" s="120"/>
      <c r="EPM1" s="120"/>
      <c r="EPN1" s="120"/>
      <c r="EPO1" s="120"/>
      <c r="EPP1" s="120"/>
      <c r="EPQ1" s="120"/>
      <c r="EPR1" s="120"/>
      <c r="EPS1" s="120"/>
      <c r="EPT1" s="120"/>
      <c r="EPU1" s="120"/>
      <c r="EPV1" s="120"/>
      <c r="EPW1" s="120"/>
      <c r="EPX1" s="120"/>
      <c r="EPY1" s="120"/>
      <c r="EPZ1" s="120"/>
      <c r="EQA1" s="120"/>
      <c r="EQB1" s="120"/>
      <c r="EQC1" s="120"/>
      <c r="EQD1" s="120"/>
      <c r="EQE1" s="120"/>
      <c r="EQF1" s="120"/>
      <c r="EQG1" s="120"/>
      <c r="EQH1" s="120"/>
      <c r="EQI1" s="120"/>
      <c r="EQJ1" s="120"/>
      <c r="EQK1" s="120"/>
      <c r="EQL1" s="120"/>
      <c r="EQM1" s="120"/>
      <c r="EQN1" s="120"/>
      <c r="EQO1" s="120"/>
      <c r="EQP1" s="120"/>
      <c r="EQQ1" s="120"/>
      <c r="EQR1" s="120"/>
      <c r="EQS1" s="120"/>
      <c r="EQT1" s="120"/>
      <c r="EQU1" s="120"/>
      <c r="EQV1" s="120"/>
      <c r="EQW1" s="120"/>
      <c r="EQX1" s="120"/>
      <c r="EQY1" s="120"/>
      <c r="EQZ1" s="120"/>
      <c r="ERA1" s="120"/>
      <c r="ERB1" s="120"/>
      <c r="ERC1" s="120"/>
      <c r="ERD1" s="120"/>
      <c r="ERE1" s="120"/>
      <c r="ERF1" s="120"/>
      <c r="ERG1" s="120"/>
      <c r="ERH1" s="120"/>
      <c r="ERI1" s="120"/>
      <c r="ERJ1" s="120"/>
      <c r="ERK1" s="120"/>
      <c r="ERL1" s="120"/>
      <c r="ERM1" s="120"/>
      <c r="ERN1" s="120"/>
      <c r="ERO1" s="120"/>
      <c r="ERP1" s="120"/>
      <c r="ERQ1" s="120"/>
      <c r="ERR1" s="120"/>
      <c r="ERS1" s="120"/>
      <c r="ERT1" s="120"/>
      <c r="ERU1" s="120"/>
      <c r="ERV1" s="120"/>
      <c r="ERW1" s="120"/>
      <c r="ERX1" s="120"/>
      <c r="ERY1" s="120"/>
      <c r="ERZ1" s="120"/>
      <c r="ESA1" s="120"/>
      <c r="ESB1" s="120"/>
      <c r="ESC1" s="120"/>
      <c r="ESD1" s="120"/>
      <c r="ESE1" s="120"/>
      <c r="ESF1" s="120"/>
      <c r="ESG1" s="120"/>
      <c r="ESH1" s="120"/>
      <c r="ESI1" s="120"/>
      <c r="ESJ1" s="120"/>
      <c r="ESK1" s="120"/>
      <c r="ESL1" s="120"/>
      <c r="ESM1" s="120"/>
      <c r="ESN1" s="120"/>
      <c r="ESO1" s="120"/>
      <c r="ESP1" s="120"/>
      <c r="ESQ1" s="120"/>
      <c r="ESR1" s="120"/>
      <c r="ESS1" s="120"/>
      <c r="EST1" s="120"/>
      <c r="ESU1" s="120"/>
      <c r="ESV1" s="120"/>
      <c r="ESW1" s="120"/>
      <c r="ESX1" s="120"/>
      <c r="ESY1" s="120"/>
      <c r="ESZ1" s="120"/>
      <c r="ETA1" s="120"/>
      <c r="ETB1" s="120"/>
      <c r="ETC1" s="120"/>
      <c r="ETD1" s="120"/>
      <c r="ETE1" s="120"/>
      <c r="ETF1" s="120"/>
      <c r="ETG1" s="120"/>
      <c r="ETH1" s="120"/>
      <c r="ETI1" s="120"/>
      <c r="ETJ1" s="120"/>
      <c r="ETK1" s="120"/>
      <c r="ETL1" s="120"/>
      <c r="ETM1" s="120"/>
      <c r="ETN1" s="120"/>
      <c r="ETO1" s="120"/>
      <c r="ETP1" s="120"/>
      <c r="ETQ1" s="120"/>
      <c r="ETR1" s="120"/>
      <c r="ETS1" s="120"/>
      <c r="ETT1" s="120"/>
      <c r="ETU1" s="120"/>
      <c r="ETV1" s="120"/>
      <c r="ETW1" s="120"/>
      <c r="ETX1" s="120"/>
      <c r="ETY1" s="120"/>
      <c r="ETZ1" s="120"/>
      <c r="EUA1" s="120"/>
      <c r="EUB1" s="120"/>
      <c r="EUC1" s="120"/>
      <c r="EUD1" s="120"/>
      <c r="EUE1" s="120"/>
      <c r="EUF1" s="120"/>
      <c r="EUG1" s="120"/>
      <c r="EUH1" s="120"/>
      <c r="EUI1" s="120"/>
      <c r="EUJ1" s="120"/>
      <c r="EUK1" s="120"/>
      <c r="EUL1" s="120"/>
      <c r="EUM1" s="120"/>
      <c r="EUN1" s="120"/>
      <c r="EUO1" s="120"/>
      <c r="EUP1" s="120"/>
      <c r="EUQ1" s="120"/>
      <c r="EUR1" s="120"/>
      <c r="EUS1" s="120"/>
      <c r="EUT1" s="120"/>
      <c r="EUU1" s="120"/>
      <c r="EUV1" s="120"/>
      <c r="EUW1" s="120"/>
      <c r="EUX1" s="120"/>
      <c r="EUY1" s="120"/>
      <c r="EUZ1" s="120"/>
      <c r="EVA1" s="120"/>
      <c r="EVB1" s="120"/>
      <c r="EVC1" s="120"/>
      <c r="EVD1" s="120"/>
      <c r="EVE1" s="120"/>
      <c r="EVF1" s="120"/>
      <c r="EVG1" s="120"/>
      <c r="EVH1" s="120"/>
      <c r="EVI1" s="120"/>
      <c r="EVJ1" s="120"/>
      <c r="EVK1" s="120"/>
      <c r="EVL1" s="120"/>
      <c r="EVM1" s="120"/>
      <c r="EVN1" s="120"/>
      <c r="EVO1" s="120"/>
      <c r="EVP1" s="120"/>
      <c r="EVQ1" s="120"/>
      <c r="EVR1" s="120"/>
      <c r="EVS1" s="120"/>
      <c r="EVT1" s="120"/>
      <c r="EVU1" s="120"/>
      <c r="EVV1" s="120"/>
      <c r="EVW1" s="120"/>
      <c r="EVX1" s="120"/>
      <c r="EVY1" s="120"/>
      <c r="EVZ1" s="120"/>
      <c r="EWA1" s="120"/>
      <c r="EWB1" s="120"/>
      <c r="EWC1" s="120"/>
      <c r="EWD1" s="120"/>
      <c r="EWE1" s="120"/>
      <c r="EWF1" s="120"/>
      <c r="EWG1" s="120"/>
      <c r="EWH1" s="120"/>
      <c r="EWI1" s="120"/>
      <c r="EWJ1" s="120"/>
      <c r="EWK1" s="120"/>
      <c r="EWL1" s="120"/>
      <c r="EWM1" s="120"/>
      <c r="EWN1" s="120"/>
      <c r="EWO1" s="120"/>
      <c r="EWP1" s="120"/>
      <c r="EWQ1" s="120"/>
      <c r="EWR1" s="120"/>
      <c r="EWS1" s="120"/>
      <c r="EWT1" s="120"/>
      <c r="EWU1" s="120"/>
      <c r="EWV1" s="120"/>
      <c r="EWW1" s="120"/>
      <c r="EWX1" s="120"/>
      <c r="EWY1" s="120"/>
      <c r="EWZ1" s="120"/>
      <c r="EXA1" s="120"/>
      <c r="EXB1" s="120"/>
      <c r="EXC1" s="120"/>
      <c r="EXD1" s="120"/>
      <c r="EXE1" s="120"/>
      <c r="EXF1" s="120"/>
      <c r="EXG1" s="120"/>
      <c r="EXH1" s="120"/>
      <c r="EXI1" s="120"/>
      <c r="EXJ1" s="120"/>
      <c r="EXK1" s="120"/>
      <c r="EXL1" s="120"/>
      <c r="EXM1" s="120"/>
      <c r="EXN1" s="120"/>
      <c r="EXO1" s="120"/>
      <c r="EXP1" s="120"/>
      <c r="EXQ1" s="120"/>
      <c r="EXR1" s="120"/>
      <c r="EXS1" s="120"/>
      <c r="EXT1" s="120"/>
      <c r="EXU1" s="120"/>
      <c r="EXV1" s="120"/>
      <c r="EXW1" s="120"/>
      <c r="EXX1" s="120"/>
      <c r="EXY1" s="120"/>
      <c r="EXZ1" s="120"/>
      <c r="EYA1" s="120"/>
      <c r="EYB1" s="120"/>
      <c r="EYC1" s="120"/>
      <c r="EYD1" s="120"/>
      <c r="EYE1" s="120"/>
      <c r="EYF1" s="120"/>
      <c r="EYG1" s="120"/>
      <c r="EYH1" s="120"/>
      <c r="EYI1" s="120"/>
      <c r="EYJ1" s="120"/>
      <c r="EYK1" s="120"/>
      <c r="EYL1" s="120"/>
      <c r="EYM1" s="120"/>
      <c r="EYN1" s="120"/>
      <c r="EYO1" s="120"/>
      <c r="EYP1" s="120"/>
      <c r="EYQ1" s="120"/>
      <c r="EYR1" s="120"/>
      <c r="EYS1" s="120"/>
      <c r="EYT1" s="120"/>
      <c r="EYU1" s="120"/>
      <c r="EYV1" s="120"/>
      <c r="EYW1" s="120"/>
      <c r="EYX1" s="120"/>
      <c r="EYY1" s="120"/>
      <c r="EYZ1" s="120"/>
      <c r="EZA1" s="120"/>
      <c r="EZB1" s="120"/>
      <c r="EZC1" s="120"/>
      <c r="EZD1" s="120"/>
      <c r="EZE1" s="120"/>
      <c r="EZF1" s="120"/>
      <c r="EZG1" s="120"/>
      <c r="EZH1" s="120"/>
      <c r="EZI1" s="120"/>
      <c r="EZJ1" s="120"/>
      <c r="EZK1" s="120"/>
      <c r="EZL1" s="120"/>
      <c r="EZM1" s="120"/>
      <c r="EZN1" s="120"/>
      <c r="EZO1" s="120"/>
      <c r="EZP1" s="120"/>
      <c r="EZQ1" s="120"/>
      <c r="EZR1" s="120"/>
      <c r="EZS1" s="120"/>
      <c r="EZT1" s="120"/>
      <c r="EZU1" s="120"/>
      <c r="EZV1" s="120"/>
      <c r="EZW1" s="120"/>
      <c r="EZX1" s="120"/>
      <c r="EZY1" s="120"/>
      <c r="EZZ1" s="120"/>
      <c r="FAA1" s="120"/>
      <c r="FAB1" s="120"/>
      <c r="FAC1" s="120"/>
      <c r="FAD1" s="120"/>
      <c r="FAE1" s="120"/>
      <c r="FAF1" s="120"/>
      <c r="FAG1" s="120"/>
      <c r="FAH1" s="120"/>
      <c r="FAI1" s="120"/>
      <c r="FAJ1" s="120"/>
      <c r="FAK1" s="120"/>
      <c r="FAL1" s="120"/>
      <c r="FAM1" s="120"/>
      <c r="FAN1" s="120"/>
      <c r="FAO1" s="120"/>
      <c r="FAP1" s="120"/>
      <c r="FAQ1" s="120"/>
      <c r="FAR1" s="120"/>
      <c r="FAS1" s="120"/>
      <c r="FAT1" s="120"/>
      <c r="FAU1" s="120"/>
      <c r="FAV1" s="120"/>
      <c r="FAW1" s="120"/>
      <c r="FAX1" s="120"/>
      <c r="FAY1" s="120"/>
      <c r="FAZ1" s="120"/>
      <c r="FBA1" s="120"/>
      <c r="FBB1" s="120"/>
      <c r="FBC1" s="120"/>
      <c r="FBD1" s="120"/>
      <c r="FBE1" s="120"/>
      <c r="FBF1" s="120"/>
      <c r="FBG1" s="120"/>
      <c r="FBH1" s="120"/>
      <c r="FBI1" s="120"/>
      <c r="FBJ1" s="120"/>
      <c r="FBK1" s="120"/>
      <c r="FBL1" s="120"/>
      <c r="FBM1" s="120"/>
      <c r="FBN1" s="120"/>
      <c r="FBO1" s="120"/>
      <c r="FBP1" s="120"/>
      <c r="FBQ1" s="120"/>
      <c r="FBR1" s="120"/>
      <c r="FBS1" s="120"/>
      <c r="FBT1" s="120"/>
      <c r="FBU1" s="120"/>
      <c r="FBV1" s="120"/>
      <c r="FBW1" s="120"/>
      <c r="FBX1" s="120"/>
      <c r="FBY1" s="120"/>
      <c r="FBZ1" s="120"/>
      <c r="FCA1" s="120"/>
      <c r="FCB1" s="120"/>
      <c r="FCC1" s="120"/>
      <c r="FCD1" s="120"/>
      <c r="FCE1" s="120"/>
      <c r="FCF1" s="120"/>
      <c r="FCG1" s="120"/>
      <c r="FCH1" s="120"/>
      <c r="FCI1" s="120"/>
      <c r="FCJ1" s="120"/>
      <c r="FCK1" s="120"/>
      <c r="FCL1" s="120"/>
      <c r="FCM1" s="120"/>
      <c r="FCN1" s="120"/>
      <c r="FCO1" s="120"/>
      <c r="FCP1" s="120"/>
      <c r="FCQ1" s="120"/>
      <c r="FCR1" s="120"/>
      <c r="FCS1" s="120"/>
      <c r="FCT1" s="120"/>
      <c r="FCU1" s="120"/>
      <c r="FCV1" s="120"/>
      <c r="FCW1" s="120"/>
      <c r="FCX1" s="120"/>
      <c r="FCY1" s="120"/>
      <c r="FCZ1" s="120"/>
      <c r="FDA1" s="120"/>
      <c r="FDB1" s="120"/>
      <c r="FDC1" s="120"/>
      <c r="FDD1" s="120"/>
      <c r="FDE1" s="120"/>
      <c r="FDF1" s="120"/>
      <c r="FDG1" s="120"/>
      <c r="FDH1" s="120"/>
      <c r="FDI1" s="120"/>
      <c r="FDJ1" s="120"/>
      <c r="FDK1" s="120"/>
      <c r="FDL1" s="120"/>
      <c r="FDM1" s="120"/>
      <c r="FDN1" s="120"/>
      <c r="FDO1" s="120"/>
      <c r="FDP1" s="120"/>
      <c r="FDQ1" s="120"/>
      <c r="FDR1" s="120"/>
      <c r="FDS1" s="120"/>
      <c r="FDT1" s="120"/>
      <c r="FDU1" s="120"/>
      <c r="FDV1" s="120"/>
      <c r="FDW1" s="120"/>
      <c r="FDX1" s="120"/>
      <c r="FDY1" s="120"/>
      <c r="FDZ1" s="120"/>
      <c r="FEA1" s="120"/>
      <c r="FEB1" s="120"/>
      <c r="FEC1" s="120"/>
      <c r="FED1" s="120"/>
      <c r="FEE1" s="120"/>
      <c r="FEF1" s="120"/>
      <c r="FEG1" s="120"/>
      <c r="FEH1" s="120"/>
      <c r="FEI1" s="120"/>
      <c r="FEJ1" s="120"/>
      <c r="FEK1" s="120"/>
      <c r="FEL1" s="120"/>
      <c r="FEM1" s="120"/>
      <c r="FEN1" s="120"/>
      <c r="FEO1" s="120"/>
      <c r="FEP1" s="120"/>
      <c r="FEQ1" s="120"/>
      <c r="FER1" s="120"/>
      <c r="FES1" s="120"/>
      <c r="FET1" s="120"/>
      <c r="FEU1" s="120"/>
      <c r="FEV1" s="120"/>
      <c r="FEW1" s="120"/>
      <c r="FEX1" s="120"/>
      <c r="FEY1" s="120"/>
      <c r="FEZ1" s="120"/>
      <c r="FFA1" s="120"/>
      <c r="FFB1" s="120"/>
      <c r="FFC1" s="120"/>
      <c r="FFD1" s="120"/>
      <c r="FFE1" s="120"/>
      <c r="FFF1" s="120"/>
      <c r="FFG1" s="120"/>
      <c r="FFH1" s="120"/>
      <c r="FFI1" s="120"/>
      <c r="FFJ1" s="120"/>
      <c r="FFK1" s="120"/>
      <c r="FFL1" s="120"/>
      <c r="FFM1" s="120"/>
      <c r="FFN1" s="120"/>
      <c r="FFO1" s="120"/>
      <c r="FFP1" s="120"/>
      <c r="FFQ1" s="120"/>
      <c r="FFR1" s="120"/>
      <c r="FFS1" s="120"/>
      <c r="FFT1" s="120"/>
      <c r="FFU1" s="120"/>
      <c r="FFV1" s="120"/>
      <c r="FFW1" s="120"/>
      <c r="FFX1" s="120"/>
      <c r="FFY1" s="120"/>
      <c r="FFZ1" s="120"/>
      <c r="FGA1" s="120"/>
      <c r="FGB1" s="120"/>
      <c r="FGC1" s="120"/>
      <c r="FGD1" s="120"/>
      <c r="FGE1" s="120"/>
      <c r="FGF1" s="120"/>
      <c r="FGG1" s="120"/>
      <c r="FGH1" s="120"/>
      <c r="FGI1" s="120"/>
      <c r="FGJ1" s="120"/>
      <c r="FGK1" s="120"/>
      <c r="FGL1" s="120"/>
      <c r="FGM1" s="120"/>
      <c r="FGN1" s="120"/>
      <c r="FGO1" s="120"/>
      <c r="FGP1" s="120"/>
      <c r="FGQ1" s="120"/>
      <c r="FGR1" s="120"/>
      <c r="FGS1" s="120"/>
      <c r="FGT1" s="120"/>
      <c r="FGU1" s="120"/>
      <c r="FGV1" s="120"/>
      <c r="FGW1" s="120"/>
      <c r="FGX1" s="120"/>
      <c r="FGY1" s="120"/>
      <c r="FGZ1" s="120"/>
      <c r="FHA1" s="120"/>
      <c r="FHB1" s="120"/>
      <c r="FHC1" s="120"/>
      <c r="FHD1" s="120"/>
      <c r="FHE1" s="120"/>
      <c r="FHF1" s="120"/>
      <c r="FHG1" s="120"/>
      <c r="FHH1" s="120"/>
      <c r="FHI1" s="120"/>
      <c r="FHJ1" s="120"/>
      <c r="FHK1" s="120"/>
      <c r="FHL1" s="120"/>
      <c r="FHM1" s="120"/>
      <c r="FHN1" s="120"/>
      <c r="FHO1" s="120"/>
      <c r="FHP1" s="120"/>
      <c r="FHQ1" s="120"/>
      <c r="FHR1" s="120"/>
      <c r="FHS1" s="120"/>
      <c r="FHT1" s="120"/>
      <c r="FHU1" s="120"/>
      <c r="FHV1" s="120"/>
      <c r="FHW1" s="120"/>
      <c r="FHX1" s="120"/>
      <c r="FHY1" s="120"/>
      <c r="FHZ1" s="120"/>
      <c r="FIA1" s="120"/>
      <c r="FIB1" s="120"/>
      <c r="FIC1" s="120"/>
      <c r="FID1" s="120"/>
      <c r="FIE1" s="120"/>
      <c r="FIF1" s="120"/>
      <c r="FIG1" s="120"/>
      <c r="FIH1" s="120"/>
      <c r="FII1" s="120"/>
      <c r="FIJ1" s="120"/>
      <c r="FIK1" s="120"/>
      <c r="FIL1" s="120"/>
      <c r="FIM1" s="120"/>
      <c r="FIN1" s="120"/>
      <c r="FIO1" s="120"/>
      <c r="FIP1" s="120"/>
      <c r="FIQ1" s="120"/>
      <c r="FIR1" s="120"/>
      <c r="FIS1" s="120"/>
      <c r="FIT1" s="120"/>
      <c r="FIU1" s="120"/>
      <c r="FIV1" s="120"/>
      <c r="FIW1" s="120"/>
      <c r="FIX1" s="120"/>
      <c r="FIY1" s="120"/>
      <c r="FIZ1" s="120"/>
      <c r="FJA1" s="120"/>
      <c r="FJB1" s="120"/>
      <c r="FJC1" s="120"/>
      <c r="FJD1" s="120"/>
      <c r="FJE1" s="120"/>
      <c r="FJF1" s="120"/>
      <c r="FJG1" s="120"/>
      <c r="FJH1" s="120"/>
      <c r="FJI1" s="120"/>
      <c r="FJJ1" s="120"/>
      <c r="FJK1" s="120"/>
      <c r="FJL1" s="120"/>
      <c r="FJM1" s="120"/>
      <c r="FJN1" s="120"/>
      <c r="FJO1" s="120"/>
      <c r="FJP1" s="120"/>
      <c r="FJQ1" s="120"/>
      <c r="FJR1" s="120"/>
      <c r="FJS1" s="120"/>
      <c r="FJT1" s="120"/>
      <c r="FJU1" s="120"/>
      <c r="FJV1" s="120"/>
      <c r="FJW1" s="120"/>
      <c r="FJX1" s="120"/>
      <c r="FJY1" s="120"/>
      <c r="FJZ1" s="120"/>
      <c r="FKA1" s="120"/>
      <c r="FKB1" s="120"/>
      <c r="FKC1" s="120"/>
      <c r="FKD1" s="120"/>
      <c r="FKE1" s="120"/>
      <c r="FKF1" s="120"/>
      <c r="FKG1" s="120"/>
      <c r="FKH1" s="120"/>
      <c r="FKI1" s="120"/>
      <c r="FKJ1" s="120"/>
      <c r="FKK1" s="120"/>
      <c r="FKL1" s="120"/>
      <c r="FKM1" s="120"/>
      <c r="FKN1" s="120"/>
      <c r="FKO1" s="120"/>
      <c r="FKP1" s="120"/>
      <c r="FKQ1" s="120"/>
      <c r="FKR1" s="120"/>
      <c r="FKS1" s="120"/>
      <c r="FKT1" s="120"/>
      <c r="FKU1" s="120"/>
      <c r="FKV1" s="120"/>
      <c r="FKW1" s="120"/>
      <c r="FKX1" s="120"/>
      <c r="FKY1" s="120"/>
      <c r="FKZ1" s="120"/>
      <c r="FLA1" s="120"/>
      <c r="FLB1" s="120"/>
      <c r="FLC1" s="120"/>
      <c r="FLD1" s="120"/>
      <c r="FLE1" s="120"/>
      <c r="FLF1" s="120"/>
      <c r="FLG1" s="120"/>
      <c r="FLH1" s="120"/>
      <c r="FLI1" s="120"/>
      <c r="FLJ1" s="120"/>
      <c r="FLK1" s="120"/>
      <c r="FLL1" s="120"/>
      <c r="FLM1" s="120"/>
      <c r="FLN1" s="120"/>
      <c r="FLO1" s="120"/>
      <c r="FLP1" s="120"/>
      <c r="FLQ1" s="120"/>
      <c r="FLR1" s="120"/>
      <c r="FLS1" s="120"/>
      <c r="FLT1" s="120"/>
      <c r="FLU1" s="120"/>
      <c r="FLV1" s="120"/>
      <c r="FLW1" s="120"/>
      <c r="FLX1" s="120"/>
      <c r="FLY1" s="120"/>
      <c r="FLZ1" s="120"/>
      <c r="FMA1" s="120"/>
      <c r="FMB1" s="120"/>
      <c r="FMC1" s="120"/>
      <c r="FMD1" s="120"/>
      <c r="FME1" s="120"/>
      <c r="FMF1" s="120"/>
      <c r="FMG1" s="120"/>
      <c r="FMH1" s="120"/>
      <c r="FMI1" s="120"/>
      <c r="FMJ1" s="120"/>
      <c r="FMK1" s="120"/>
      <c r="FML1" s="120"/>
      <c r="FMM1" s="120"/>
      <c r="FMN1" s="120"/>
      <c r="FMO1" s="120"/>
      <c r="FMP1" s="120"/>
      <c r="FMQ1" s="120"/>
      <c r="FMR1" s="120"/>
      <c r="FMS1" s="120"/>
      <c r="FMT1" s="120"/>
      <c r="FMU1" s="120"/>
      <c r="FMV1" s="120"/>
      <c r="FMW1" s="120"/>
      <c r="FMX1" s="120"/>
      <c r="FMY1" s="120"/>
      <c r="FMZ1" s="120"/>
      <c r="FNA1" s="120"/>
      <c r="FNB1" s="120"/>
      <c r="FNC1" s="120"/>
      <c r="FND1" s="120"/>
      <c r="FNE1" s="120"/>
      <c r="FNF1" s="120"/>
      <c r="FNG1" s="120"/>
      <c r="FNH1" s="120"/>
      <c r="FNI1" s="120"/>
      <c r="FNJ1" s="120"/>
      <c r="FNK1" s="120"/>
      <c r="FNL1" s="120"/>
      <c r="FNM1" s="120"/>
      <c r="FNN1" s="120"/>
      <c r="FNO1" s="120"/>
      <c r="FNP1" s="120"/>
      <c r="FNQ1" s="120"/>
      <c r="FNR1" s="120"/>
      <c r="FNS1" s="120"/>
      <c r="FNT1" s="120"/>
      <c r="FNU1" s="120"/>
      <c r="FNV1" s="120"/>
      <c r="FNW1" s="120"/>
      <c r="FNX1" s="120"/>
      <c r="FNY1" s="120"/>
      <c r="FNZ1" s="120"/>
      <c r="FOA1" s="120"/>
      <c r="FOB1" s="120"/>
      <c r="FOC1" s="120"/>
      <c r="FOD1" s="120"/>
      <c r="FOE1" s="120"/>
      <c r="FOF1" s="120"/>
      <c r="FOG1" s="120"/>
      <c r="FOH1" s="120"/>
      <c r="FOI1" s="120"/>
      <c r="FOJ1" s="120"/>
      <c r="FOK1" s="120"/>
      <c r="FOL1" s="120"/>
      <c r="FOM1" s="120"/>
      <c r="FON1" s="120"/>
      <c r="FOO1" s="120"/>
      <c r="FOP1" s="120"/>
      <c r="FOQ1" s="120"/>
      <c r="FOR1" s="120"/>
      <c r="FOS1" s="120"/>
      <c r="FOT1" s="120"/>
      <c r="FOU1" s="120"/>
      <c r="FOV1" s="120"/>
      <c r="FOW1" s="120"/>
      <c r="FOX1" s="120"/>
      <c r="FOY1" s="120"/>
      <c r="FOZ1" s="120"/>
      <c r="FPA1" s="120"/>
      <c r="FPB1" s="120"/>
      <c r="FPC1" s="120"/>
      <c r="FPD1" s="120"/>
      <c r="FPE1" s="120"/>
      <c r="FPF1" s="120"/>
      <c r="FPG1" s="120"/>
      <c r="FPH1" s="120"/>
      <c r="FPI1" s="120"/>
      <c r="FPJ1" s="120"/>
      <c r="FPK1" s="120"/>
      <c r="FPL1" s="120"/>
      <c r="FPM1" s="120"/>
      <c r="FPN1" s="120"/>
      <c r="FPO1" s="120"/>
      <c r="FPP1" s="120"/>
      <c r="FPQ1" s="120"/>
      <c r="FPR1" s="120"/>
      <c r="FPS1" s="120"/>
      <c r="FPT1" s="120"/>
      <c r="FPU1" s="120"/>
      <c r="FPV1" s="120"/>
      <c r="FPW1" s="120"/>
      <c r="FPX1" s="120"/>
      <c r="FPY1" s="120"/>
      <c r="FPZ1" s="120"/>
      <c r="FQA1" s="120"/>
      <c r="FQB1" s="120"/>
      <c r="FQC1" s="120"/>
      <c r="FQD1" s="120"/>
      <c r="FQE1" s="120"/>
      <c r="FQF1" s="120"/>
      <c r="FQG1" s="120"/>
      <c r="FQH1" s="120"/>
      <c r="FQI1" s="120"/>
      <c r="FQJ1" s="120"/>
      <c r="FQK1" s="120"/>
      <c r="FQL1" s="120"/>
      <c r="FQM1" s="120"/>
      <c r="FQN1" s="120"/>
      <c r="FQO1" s="120"/>
      <c r="FQP1" s="120"/>
      <c r="FQQ1" s="120"/>
      <c r="FQR1" s="120"/>
      <c r="FQS1" s="120"/>
      <c r="FQT1" s="120"/>
      <c r="FQU1" s="120"/>
      <c r="FQV1" s="120"/>
      <c r="FQW1" s="120"/>
      <c r="FQX1" s="120"/>
      <c r="FQY1" s="120"/>
      <c r="FQZ1" s="120"/>
      <c r="FRA1" s="120"/>
      <c r="FRB1" s="120"/>
      <c r="FRC1" s="120"/>
      <c r="FRD1" s="120"/>
      <c r="FRE1" s="120"/>
      <c r="FRF1" s="120"/>
      <c r="FRG1" s="120"/>
      <c r="FRH1" s="120"/>
      <c r="FRI1" s="120"/>
      <c r="FRJ1" s="120"/>
      <c r="FRK1" s="120"/>
      <c r="FRL1" s="120"/>
      <c r="FRM1" s="120"/>
      <c r="FRN1" s="120"/>
      <c r="FRO1" s="120"/>
      <c r="FRP1" s="120"/>
      <c r="FRQ1" s="120"/>
      <c r="FRR1" s="120"/>
      <c r="FRS1" s="120"/>
      <c r="FRT1" s="120"/>
      <c r="FRU1" s="120"/>
      <c r="FRV1" s="120"/>
      <c r="FRW1" s="120"/>
      <c r="FRX1" s="120"/>
      <c r="FRY1" s="120"/>
      <c r="FRZ1" s="120"/>
      <c r="FSA1" s="120"/>
      <c r="FSB1" s="120"/>
      <c r="FSC1" s="120"/>
      <c r="FSD1" s="120"/>
      <c r="FSE1" s="120"/>
      <c r="FSF1" s="120"/>
      <c r="FSG1" s="120"/>
      <c r="FSH1" s="120"/>
      <c r="FSI1" s="120"/>
      <c r="FSJ1" s="120"/>
      <c r="FSK1" s="120"/>
      <c r="FSL1" s="120"/>
      <c r="FSM1" s="120"/>
      <c r="FSN1" s="120"/>
      <c r="FSO1" s="120"/>
      <c r="FSP1" s="120"/>
      <c r="FSQ1" s="120"/>
      <c r="FSR1" s="120"/>
      <c r="FSS1" s="120"/>
      <c r="FST1" s="120"/>
      <c r="FSU1" s="120"/>
      <c r="FSV1" s="120"/>
      <c r="FSW1" s="120"/>
      <c r="FSX1" s="120"/>
      <c r="FSY1" s="120"/>
      <c r="FSZ1" s="120"/>
      <c r="FTA1" s="120"/>
      <c r="FTB1" s="120"/>
      <c r="FTC1" s="120"/>
      <c r="FTD1" s="120"/>
      <c r="FTE1" s="120"/>
      <c r="FTF1" s="120"/>
      <c r="FTG1" s="120"/>
      <c r="FTH1" s="120"/>
      <c r="FTI1" s="120"/>
      <c r="FTJ1" s="120"/>
      <c r="FTK1" s="120"/>
      <c r="FTL1" s="120"/>
      <c r="FTM1" s="120"/>
      <c r="FTN1" s="120"/>
      <c r="FTO1" s="120"/>
      <c r="FTP1" s="120"/>
      <c r="FTQ1" s="120"/>
      <c r="FTR1" s="120"/>
      <c r="FTS1" s="120"/>
      <c r="FTT1" s="120"/>
      <c r="FTU1" s="120"/>
      <c r="FTV1" s="120"/>
      <c r="FTW1" s="120"/>
      <c r="FTX1" s="120"/>
      <c r="FTY1" s="120"/>
      <c r="FTZ1" s="120"/>
      <c r="FUA1" s="120"/>
      <c r="FUB1" s="120"/>
      <c r="FUC1" s="120"/>
      <c r="FUD1" s="120"/>
      <c r="FUE1" s="120"/>
      <c r="FUF1" s="120"/>
      <c r="FUG1" s="120"/>
      <c r="FUH1" s="120"/>
      <c r="FUI1" s="120"/>
      <c r="FUJ1" s="120"/>
      <c r="FUK1" s="120"/>
      <c r="FUL1" s="120"/>
      <c r="FUM1" s="120"/>
      <c r="FUN1" s="120"/>
      <c r="FUO1" s="120"/>
      <c r="FUP1" s="120"/>
      <c r="FUQ1" s="120"/>
      <c r="FUR1" s="120"/>
      <c r="FUS1" s="120"/>
      <c r="FUT1" s="120"/>
      <c r="FUU1" s="120"/>
      <c r="FUV1" s="120"/>
      <c r="FUW1" s="120"/>
      <c r="FUX1" s="120"/>
      <c r="FUY1" s="120"/>
      <c r="FUZ1" s="120"/>
      <c r="FVA1" s="120"/>
      <c r="FVB1" s="120"/>
      <c r="FVC1" s="120"/>
      <c r="FVD1" s="120"/>
      <c r="FVE1" s="120"/>
      <c r="FVF1" s="120"/>
      <c r="FVG1" s="120"/>
      <c r="FVH1" s="120"/>
      <c r="FVI1" s="120"/>
      <c r="FVJ1" s="120"/>
      <c r="FVK1" s="120"/>
      <c r="FVL1" s="120"/>
      <c r="FVM1" s="120"/>
      <c r="FVN1" s="120"/>
      <c r="FVO1" s="120"/>
      <c r="FVP1" s="120"/>
      <c r="FVQ1" s="120"/>
      <c r="FVR1" s="120"/>
      <c r="FVS1" s="120"/>
      <c r="FVT1" s="120"/>
      <c r="FVU1" s="120"/>
      <c r="FVV1" s="120"/>
      <c r="FVW1" s="120"/>
      <c r="FVX1" s="120"/>
      <c r="FVY1" s="120"/>
      <c r="FVZ1" s="120"/>
      <c r="FWA1" s="120"/>
      <c r="FWB1" s="120"/>
      <c r="FWC1" s="120"/>
      <c r="FWD1" s="120"/>
      <c r="FWE1" s="120"/>
      <c r="FWF1" s="120"/>
      <c r="FWG1" s="120"/>
      <c r="FWH1" s="120"/>
      <c r="FWI1" s="120"/>
      <c r="FWJ1" s="120"/>
      <c r="FWK1" s="120"/>
      <c r="FWL1" s="120"/>
      <c r="FWM1" s="120"/>
      <c r="FWN1" s="120"/>
      <c r="FWO1" s="120"/>
      <c r="FWP1" s="120"/>
      <c r="FWQ1" s="120"/>
      <c r="FWR1" s="120"/>
      <c r="FWS1" s="120"/>
      <c r="FWT1" s="120"/>
      <c r="FWU1" s="120"/>
      <c r="FWV1" s="120"/>
      <c r="FWW1" s="120"/>
      <c r="FWX1" s="120"/>
      <c r="FWY1" s="120"/>
      <c r="FWZ1" s="120"/>
      <c r="FXA1" s="120"/>
      <c r="FXB1" s="120"/>
      <c r="FXC1" s="120"/>
      <c r="FXD1" s="120"/>
      <c r="FXE1" s="120"/>
      <c r="FXF1" s="120"/>
      <c r="FXG1" s="120"/>
      <c r="FXH1" s="120"/>
      <c r="FXI1" s="120"/>
      <c r="FXJ1" s="120"/>
      <c r="FXK1" s="120"/>
      <c r="FXL1" s="120"/>
      <c r="FXM1" s="120"/>
      <c r="FXN1" s="120"/>
      <c r="FXO1" s="120"/>
      <c r="FXP1" s="120"/>
      <c r="FXQ1" s="120"/>
      <c r="FXR1" s="120"/>
      <c r="FXS1" s="120"/>
      <c r="FXT1" s="120"/>
      <c r="FXU1" s="120"/>
      <c r="FXV1" s="120"/>
      <c r="FXW1" s="120"/>
      <c r="FXX1" s="120"/>
      <c r="FXY1" s="120"/>
      <c r="FXZ1" s="120"/>
      <c r="FYA1" s="120"/>
      <c r="FYB1" s="120"/>
      <c r="FYC1" s="120"/>
      <c r="FYD1" s="120"/>
      <c r="FYE1" s="120"/>
      <c r="FYF1" s="120"/>
      <c r="FYG1" s="120"/>
      <c r="FYH1" s="120"/>
      <c r="FYI1" s="120"/>
      <c r="FYJ1" s="120"/>
      <c r="FYK1" s="120"/>
      <c r="FYL1" s="120"/>
      <c r="FYM1" s="120"/>
      <c r="FYN1" s="120"/>
      <c r="FYO1" s="120"/>
      <c r="FYP1" s="120"/>
      <c r="FYQ1" s="120"/>
      <c r="FYR1" s="120"/>
      <c r="FYS1" s="120"/>
      <c r="FYT1" s="120"/>
      <c r="FYU1" s="120"/>
      <c r="FYV1" s="120"/>
      <c r="FYW1" s="120"/>
      <c r="FYX1" s="120"/>
      <c r="FYY1" s="120"/>
      <c r="FYZ1" s="120"/>
      <c r="FZA1" s="120"/>
      <c r="FZB1" s="120"/>
      <c r="FZC1" s="120"/>
      <c r="FZD1" s="120"/>
      <c r="FZE1" s="120"/>
      <c r="FZF1" s="120"/>
      <c r="FZG1" s="120"/>
      <c r="FZH1" s="120"/>
      <c r="FZI1" s="120"/>
      <c r="FZJ1" s="120"/>
      <c r="FZK1" s="120"/>
      <c r="FZL1" s="120"/>
      <c r="FZM1" s="120"/>
      <c r="FZN1" s="120"/>
      <c r="FZO1" s="120"/>
      <c r="FZP1" s="120"/>
      <c r="FZQ1" s="120"/>
      <c r="FZR1" s="120"/>
      <c r="FZS1" s="120"/>
      <c r="FZT1" s="120"/>
      <c r="FZU1" s="120"/>
      <c r="FZV1" s="120"/>
      <c r="FZW1" s="120"/>
      <c r="FZX1" s="120"/>
      <c r="FZY1" s="120"/>
      <c r="FZZ1" s="120"/>
      <c r="GAA1" s="120"/>
      <c r="GAB1" s="120"/>
      <c r="GAC1" s="120"/>
      <c r="GAD1" s="120"/>
      <c r="GAE1" s="120"/>
      <c r="GAF1" s="120"/>
      <c r="GAG1" s="120"/>
      <c r="GAH1" s="120"/>
      <c r="GAI1" s="120"/>
      <c r="GAJ1" s="120"/>
      <c r="GAK1" s="120"/>
      <c r="GAL1" s="120"/>
      <c r="GAM1" s="120"/>
      <c r="GAN1" s="120"/>
      <c r="GAO1" s="120"/>
      <c r="GAP1" s="120"/>
      <c r="GAQ1" s="120"/>
      <c r="GAR1" s="120"/>
      <c r="GAS1" s="120"/>
      <c r="GAT1" s="120"/>
      <c r="GAU1" s="120"/>
      <c r="GAV1" s="120"/>
      <c r="GAW1" s="120"/>
      <c r="GAX1" s="120"/>
      <c r="GAY1" s="120"/>
      <c r="GAZ1" s="120"/>
      <c r="GBA1" s="120"/>
      <c r="GBB1" s="120"/>
      <c r="GBC1" s="120"/>
      <c r="GBD1" s="120"/>
      <c r="GBE1" s="120"/>
      <c r="GBF1" s="120"/>
      <c r="GBG1" s="120"/>
      <c r="GBH1" s="120"/>
      <c r="GBI1" s="120"/>
      <c r="GBJ1" s="120"/>
      <c r="GBK1" s="120"/>
      <c r="GBL1" s="120"/>
      <c r="GBM1" s="120"/>
      <c r="GBN1" s="120"/>
      <c r="GBO1" s="120"/>
      <c r="GBP1" s="120"/>
      <c r="GBQ1" s="120"/>
      <c r="GBR1" s="120"/>
      <c r="GBS1" s="120"/>
      <c r="GBT1" s="120"/>
      <c r="GBU1" s="120"/>
      <c r="GBV1" s="120"/>
      <c r="GBW1" s="120"/>
      <c r="GBX1" s="120"/>
      <c r="GBY1" s="120"/>
      <c r="GBZ1" s="120"/>
      <c r="GCA1" s="120"/>
      <c r="GCB1" s="120"/>
      <c r="GCC1" s="120"/>
      <c r="GCD1" s="120"/>
      <c r="GCE1" s="120"/>
      <c r="GCF1" s="120"/>
      <c r="GCG1" s="120"/>
      <c r="GCH1" s="120"/>
      <c r="GCI1" s="120"/>
      <c r="GCJ1" s="120"/>
      <c r="GCK1" s="120"/>
      <c r="GCL1" s="120"/>
      <c r="GCM1" s="120"/>
      <c r="GCN1" s="120"/>
      <c r="GCO1" s="120"/>
      <c r="GCP1" s="120"/>
      <c r="GCQ1" s="120"/>
      <c r="GCR1" s="120"/>
      <c r="GCS1" s="120"/>
      <c r="GCT1" s="120"/>
      <c r="GCU1" s="120"/>
      <c r="GCV1" s="120"/>
      <c r="GCW1" s="120"/>
      <c r="GCX1" s="120"/>
      <c r="GCY1" s="120"/>
      <c r="GCZ1" s="120"/>
      <c r="GDA1" s="120"/>
      <c r="GDB1" s="120"/>
      <c r="GDC1" s="120"/>
      <c r="GDD1" s="120"/>
      <c r="GDE1" s="120"/>
      <c r="GDF1" s="120"/>
      <c r="GDG1" s="120"/>
      <c r="GDH1" s="120"/>
      <c r="GDI1" s="120"/>
      <c r="GDJ1" s="120"/>
      <c r="GDK1" s="120"/>
      <c r="GDL1" s="120"/>
      <c r="GDM1" s="120"/>
      <c r="GDN1" s="120"/>
      <c r="GDO1" s="120"/>
      <c r="GDP1" s="120"/>
      <c r="GDQ1" s="120"/>
      <c r="GDR1" s="120"/>
      <c r="GDS1" s="120"/>
      <c r="GDT1" s="120"/>
      <c r="GDU1" s="120"/>
      <c r="GDV1" s="120"/>
      <c r="GDW1" s="120"/>
      <c r="GDX1" s="120"/>
      <c r="GDY1" s="120"/>
      <c r="GDZ1" s="120"/>
      <c r="GEA1" s="120"/>
      <c r="GEB1" s="120"/>
      <c r="GEC1" s="120"/>
      <c r="GED1" s="120"/>
      <c r="GEE1" s="120"/>
      <c r="GEF1" s="120"/>
      <c r="GEG1" s="120"/>
      <c r="GEH1" s="120"/>
      <c r="GEI1" s="120"/>
      <c r="GEJ1" s="120"/>
      <c r="GEK1" s="120"/>
      <c r="GEL1" s="120"/>
      <c r="GEM1" s="120"/>
      <c r="GEN1" s="120"/>
      <c r="GEO1" s="120"/>
      <c r="GEP1" s="120"/>
      <c r="GEQ1" s="120"/>
      <c r="GER1" s="120"/>
      <c r="GES1" s="120"/>
      <c r="GET1" s="120"/>
      <c r="GEU1" s="120"/>
      <c r="GEV1" s="120"/>
      <c r="GEW1" s="120"/>
      <c r="GEX1" s="120"/>
      <c r="GEY1" s="120"/>
      <c r="GEZ1" s="120"/>
      <c r="GFA1" s="120"/>
      <c r="GFB1" s="120"/>
      <c r="GFC1" s="120"/>
      <c r="GFD1" s="120"/>
      <c r="GFE1" s="120"/>
      <c r="GFF1" s="120"/>
      <c r="GFG1" s="120"/>
      <c r="GFH1" s="120"/>
      <c r="GFI1" s="120"/>
      <c r="GFJ1" s="120"/>
      <c r="GFK1" s="120"/>
      <c r="GFL1" s="120"/>
      <c r="GFM1" s="120"/>
      <c r="GFN1" s="120"/>
      <c r="GFO1" s="120"/>
      <c r="GFP1" s="120"/>
      <c r="GFQ1" s="120"/>
      <c r="GFR1" s="120"/>
      <c r="GFS1" s="120"/>
      <c r="GFT1" s="120"/>
      <c r="GFU1" s="120"/>
      <c r="GFV1" s="120"/>
      <c r="GFW1" s="120"/>
      <c r="GFX1" s="120"/>
      <c r="GFY1" s="120"/>
      <c r="GFZ1" s="120"/>
      <c r="GGA1" s="120"/>
      <c r="GGB1" s="120"/>
      <c r="GGC1" s="120"/>
      <c r="GGD1" s="120"/>
      <c r="GGE1" s="120"/>
      <c r="GGF1" s="120"/>
      <c r="GGG1" s="120"/>
      <c r="GGH1" s="120"/>
      <c r="GGI1" s="120"/>
      <c r="GGJ1" s="120"/>
      <c r="GGK1" s="120"/>
      <c r="GGL1" s="120"/>
      <c r="GGM1" s="120"/>
      <c r="GGN1" s="120"/>
      <c r="GGO1" s="120"/>
      <c r="GGP1" s="120"/>
      <c r="GGQ1" s="120"/>
      <c r="GGR1" s="120"/>
      <c r="GGS1" s="120"/>
      <c r="GGT1" s="120"/>
      <c r="GGU1" s="120"/>
      <c r="GGV1" s="120"/>
      <c r="GGW1" s="120"/>
      <c r="GGX1" s="120"/>
      <c r="GGY1" s="120"/>
      <c r="GGZ1" s="120"/>
      <c r="GHA1" s="120"/>
      <c r="GHB1" s="120"/>
      <c r="GHC1" s="120"/>
      <c r="GHD1" s="120"/>
      <c r="GHE1" s="120"/>
      <c r="GHF1" s="120"/>
      <c r="GHG1" s="120"/>
      <c r="GHH1" s="120"/>
      <c r="GHI1" s="120"/>
      <c r="GHJ1" s="120"/>
      <c r="GHK1" s="120"/>
      <c r="GHL1" s="120"/>
      <c r="GHM1" s="120"/>
      <c r="GHN1" s="120"/>
      <c r="GHO1" s="120"/>
      <c r="GHP1" s="120"/>
      <c r="GHQ1" s="120"/>
      <c r="GHR1" s="120"/>
      <c r="GHS1" s="120"/>
      <c r="GHT1" s="120"/>
      <c r="GHU1" s="120"/>
      <c r="GHV1" s="120"/>
      <c r="GHW1" s="120"/>
      <c r="GHX1" s="120"/>
      <c r="GHY1" s="120"/>
      <c r="GHZ1" s="120"/>
      <c r="GIA1" s="120"/>
      <c r="GIB1" s="120"/>
      <c r="GIC1" s="120"/>
      <c r="GID1" s="120"/>
      <c r="GIE1" s="120"/>
      <c r="GIF1" s="120"/>
      <c r="GIG1" s="120"/>
      <c r="GIH1" s="120"/>
      <c r="GII1" s="120"/>
      <c r="GIJ1" s="120"/>
      <c r="GIK1" s="120"/>
      <c r="GIL1" s="120"/>
      <c r="GIM1" s="120"/>
      <c r="GIN1" s="120"/>
      <c r="GIO1" s="120"/>
      <c r="GIP1" s="120"/>
      <c r="GIQ1" s="120"/>
      <c r="GIR1" s="120"/>
      <c r="GIS1" s="120"/>
      <c r="GIT1" s="120"/>
      <c r="GIU1" s="120"/>
      <c r="GIV1" s="120"/>
      <c r="GIW1" s="120"/>
      <c r="GIX1" s="120"/>
      <c r="GIY1" s="120"/>
      <c r="GIZ1" s="120"/>
      <c r="GJA1" s="120"/>
      <c r="GJB1" s="120"/>
      <c r="GJC1" s="120"/>
      <c r="GJD1" s="120"/>
      <c r="GJE1" s="120"/>
      <c r="GJF1" s="120"/>
      <c r="GJG1" s="120"/>
      <c r="GJH1" s="120"/>
      <c r="GJI1" s="120"/>
      <c r="GJJ1" s="120"/>
      <c r="GJK1" s="120"/>
      <c r="GJL1" s="120"/>
      <c r="GJM1" s="120"/>
      <c r="GJN1" s="120"/>
      <c r="GJO1" s="120"/>
      <c r="GJP1" s="120"/>
      <c r="GJQ1" s="120"/>
      <c r="GJR1" s="120"/>
      <c r="GJS1" s="120"/>
      <c r="GJT1" s="120"/>
      <c r="GJU1" s="120"/>
      <c r="GJV1" s="120"/>
      <c r="GJW1" s="120"/>
      <c r="GJX1" s="120"/>
      <c r="GJY1" s="120"/>
      <c r="GJZ1" s="120"/>
      <c r="GKA1" s="120"/>
      <c r="GKB1" s="120"/>
      <c r="GKC1" s="120"/>
      <c r="GKD1" s="120"/>
      <c r="GKE1" s="120"/>
      <c r="GKF1" s="120"/>
      <c r="GKG1" s="120"/>
      <c r="GKH1" s="120"/>
      <c r="GKI1" s="120"/>
      <c r="GKJ1" s="120"/>
      <c r="GKK1" s="120"/>
      <c r="GKL1" s="120"/>
      <c r="GKM1" s="120"/>
      <c r="GKN1" s="120"/>
      <c r="GKO1" s="120"/>
      <c r="GKP1" s="120"/>
      <c r="GKQ1" s="120"/>
      <c r="GKR1" s="120"/>
      <c r="GKS1" s="120"/>
      <c r="GKT1" s="120"/>
      <c r="GKU1" s="120"/>
      <c r="GKV1" s="120"/>
      <c r="GKW1" s="120"/>
      <c r="GKX1" s="120"/>
      <c r="GKY1" s="120"/>
      <c r="GKZ1" s="120"/>
      <c r="GLA1" s="120"/>
      <c r="GLB1" s="120"/>
      <c r="GLC1" s="120"/>
      <c r="GLD1" s="120"/>
      <c r="GLE1" s="120"/>
      <c r="GLF1" s="120"/>
      <c r="GLG1" s="120"/>
      <c r="GLH1" s="120"/>
      <c r="GLI1" s="120"/>
      <c r="GLJ1" s="120"/>
      <c r="GLK1" s="120"/>
      <c r="GLL1" s="120"/>
      <c r="GLM1" s="120"/>
      <c r="GLN1" s="120"/>
      <c r="GLO1" s="120"/>
      <c r="GLP1" s="120"/>
      <c r="GLQ1" s="120"/>
      <c r="GLR1" s="120"/>
      <c r="GLS1" s="120"/>
      <c r="GLT1" s="120"/>
      <c r="GLU1" s="120"/>
      <c r="GLV1" s="120"/>
      <c r="GLW1" s="120"/>
      <c r="GLX1" s="120"/>
      <c r="GLY1" s="120"/>
      <c r="GLZ1" s="120"/>
      <c r="GMA1" s="120"/>
      <c r="GMB1" s="120"/>
      <c r="GMC1" s="120"/>
      <c r="GMD1" s="120"/>
      <c r="GME1" s="120"/>
      <c r="GMF1" s="120"/>
      <c r="GMG1" s="120"/>
      <c r="GMH1" s="120"/>
      <c r="GMI1" s="120"/>
      <c r="GMJ1" s="120"/>
      <c r="GMK1" s="120"/>
      <c r="GML1" s="120"/>
      <c r="GMM1" s="120"/>
      <c r="GMN1" s="120"/>
      <c r="GMO1" s="120"/>
      <c r="GMP1" s="120"/>
      <c r="GMQ1" s="120"/>
      <c r="GMR1" s="120"/>
      <c r="GMS1" s="120"/>
      <c r="GMT1" s="120"/>
      <c r="GMU1" s="120"/>
      <c r="GMV1" s="120"/>
      <c r="GMW1" s="120"/>
      <c r="GMX1" s="120"/>
      <c r="GMY1" s="120"/>
      <c r="GMZ1" s="120"/>
      <c r="GNA1" s="120"/>
      <c r="GNB1" s="120"/>
      <c r="GNC1" s="120"/>
      <c r="GND1" s="120"/>
      <c r="GNE1" s="120"/>
      <c r="GNF1" s="120"/>
      <c r="GNG1" s="120"/>
      <c r="GNH1" s="120"/>
      <c r="GNI1" s="120"/>
      <c r="GNJ1" s="120"/>
      <c r="GNK1" s="120"/>
      <c r="GNL1" s="120"/>
      <c r="GNM1" s="120"/>
      <c r="GNN1" s="120"/>
      <c r="GNO1" s="120"/>
      <c r="GNP1" s="120"/>
      <c r="GNQ1" s="120"/>
      <c r="GNR1" s="120"/>
      <c r="GNS1" s="120"/>
      <c r="GNT1" s="120"/>
      <c r="GNU1" s="120"/>
      <c r="GNV1" s="120"/>
      <c r="GNW1" s="120"/>
      <c r="GNX1" s="120"/>
      <c r="GNY1" s="120"/>
      <c r="GNZ1" s="120"/>
      <c r="GOA1" s="120"/>
      <c r="GOB1" s="120"/>
      <c r="GOC1" s="120"/>
      <c r="GOD1" s="120"/>
      <c r="GOE1" s="120"/>
      <c r="GOF1" s="120"/>
      <c r="GOG1" s="120"/>
      <c r="GOH1" s="120"/>
      <c r="GOI1" s="120"/>
      <c r="GOJ1" s="120"/>
      <c r="GOK1" s="120"/>
      <c r="GOL1" s="120"/>
      <c r="GOM1" s="120"/>
      <c r="GON1" s="120"/>
      <c r="GOO1" s="120"/>
      <c r="GOP1" s="120"/>
      <c r="GOQ1" s="120"/>
      <c r="GOR1" s="120"/>
      <c r="GOS1" s="120"/>
      <c r="GOT1" s="120"/>
      <c r="GOU1" s="120"/>
      <c r="GOV1" s="120"/>
      <c r="GOW1" s="120"/>
      <c r="GOX1" s="120"/>
      <c r="GOY1" s="120"/>
      <c r="GOZ1" s="120"/>
      <c r="GPA1" s="120"/>
      <c r="GPB1" s="120"/>
      <c r="GPC1" s="120"/>
      <c r="GPD1" s="120"/>
      <c r="GPE1" s="120"/>
      <c r="GPF1" s="120"/>
      <c r="GPG1" s="120"/>
      <c r="GPH1" s="120"/>
      <c r="GPI1" s="120"/>
      <c r="GPJ1" s="120"/>
      <c r="GPK1" s="120"/>
      <c r="GPL1" s="120"/>
      <c r="GPM1" s="120"/>
      <c r="GPN1" s="120"/>
      <c r="GPO1" s="120"/>
      <c r="GPP1" s="120"/>
      <c r="GPQ1" s="120"/>
      <c r="GPR1" s="120"/>
      <c r="GPS1" s="120"/>
      <c r="GPT1" s="120"/>
      <c r="GPU1" s="120"/>
      <c r="GPV1" s="120"/>
      <c r="GPW1" s="120"/>
      <c r="GPX1" s="120"/>
      <c r="GPY1" s="120"/>
      <c r="GPZ1" s="120"/>
      <c r="GQA1" s="120"/>
      <c r="GQB1" s="120"/>
      <c r="GQC1" s="120"/>
      <c r="GQD1" s="120"/>
      <c r="GQE1" s="120"/>
      <c r="GQF1" s="120"/>
      <c r="GQG1" s="120"/>
      <c r="GQH1" s="120"/>
      <c r="GQI1" s="120"/>
      <c r="GQJ1" s="120"/>
      <c r="GQK1" s="120"/>
      <c r="GQL1" s="120"/>
      <c r="GQM1" s="120"/>
      <c r="GQN1" s="120"/>
      <c r="GQO1" s="120"/>
      <c r="GQP1" s="120"/>
      <c r="GQQ1" s="120"/>
      <c r="GQR1" s="120"/>
      <c r="GQS1" s="120"/>
      <c r="GQT1" s="120"/>
      <c r="GQU1" s="120"/>
      <c r="GQV1" s="120"/>
      <c r="GQW1" s="120"/>
      <c r="GQX1" s="120"/>
      <c r="GQY1" s="120"/>
      <c r="GQZ1" s="120"/>
      <c r="GRA1" s="120"/>
      <c r="GRB1" s="120"/>
      <c r="GRC1" s="120"/>
      <c r="GRD1" s="120"/>
      <c r="GRE1" s="120"/>
      <c r="GRF1" s="120"/>
      <c r="GRG1" s="120"/>
      <c r="GRH1" s="120"/>
      <c r="GRI1" s="120"/>
      <c r="GRJ1" s="120"/>
      <c r="GRK1" s="120"/>
      <c r="GRL1" s="120"/>
      <c r="GRM1" s="120"/>
      <c r="GRN1" s="120"/>
      <c r="GRO1" s="120"/>
      <c r="GRP1" s="120"/>
      <c r="GRQ1" s="120"/>
      <c r="GRR1" s="120"/>
      <c r="GRS1" s="120"/>
      <c r="GRT1" s="120"/>
      <c r="GRU1" s="120"/>
      <c r="GRV1" s="120"/>
      <c r="GRW1" s="120"/>
      <c r="GRX1" s="120"/>
      <c r="GRY1" s="120"/>
      <c r="GRZ1" s="120"/>
      <c r="GSA1" s="120"/>
      <c r="GSB1" s="120"/>
      <c r="GSC1" s="120"/>
      <c r="GSD1" s="120"/>
      <c r="GSE1" s="120"/>
      <c r="GSF1" s="120"/>
      <c r="GSG1" s="120"/>
      <c r="GSH1" s="120"/>
      <c r="GSI1" s="120"/>
      <c r="GSJ1" s="120"/>
      <c r="GSK1" s="120"/>
      <c r="GSL1" s="120"/>
      <c r="GSM1" s="120"/>
      <c r="GSN1" s="120"/>
      <c r="GSO1" s="120"/>
      <c r="GSP1" s="120"/>
      <c r="GSQ1" s="120"/>
      <c r="GSR1" s="120"/>
      <c r="GSS1" s="120"/>
      <c r="GST1" s="120"/>
      <c r="GSU1" s="120"/>
      <c r="GSV1" s="120"/>
      <c r="GSW1" s="120"/>
      <c r="GSX1" s="120"/>
      <c r="GSY1" s="120"/>
      <c r="GSZ1" s="120"/>
      <c r="GTA1" s="120"/>
      <c r="GTB1" s="120"/>
      <c r="GTC1" s="120"/>
      <c r="GTD1" s="120"/>
      <c r="GTE1" s="120"/>
      <c r="GTF1" s="120"/>
      <c r="GTG1" s="120"/>
      <c r="GTH1" s="120"/>
      <c r="GTI1" s="120"/>
      <c r="GTJ1" s="120"/>
      <c r="GTK1" s="120"/>
      <c r="GTL1" s="120"/>
      <c r="GTM1" s="120"/>
      <c r="GTN1" s="120"/>
      <c r="GTO1" s="120"/>
      <c r="GTP1" s="120"/>
      <c r="GTQ1" s="120"/>
      <c r="GTR1" s="120"/>
      <c r="GTS1" s="120"/>
      <c r="GTT1" s="120"/>
      <c r="GTU1" s="120"/>
      <c r="GTV1" s="120"/>
      <c r="GTW1" s="120"/>
      <c r="GTX1" s="120"/>
      <c r="GTY1" s="120"/>
      <c r="GTZ1" s="120"/>
      <c r="GUA1" s="120"/>
      <c r="GUB1" s="120"/>
      <c r="GUC1" s="120"/>
      <c r="GUD1" s="120"/>
      <c r="GUE1" s="120"/>
      <c r="GUF1" s="120"/>
      <c r="GUG1" s="120"/>
      <c r="GUH1" s="120"/>
      <c r="GUI1" s="120"/>
      <c r="GUJ1" s="120"/>
      <c r="GUK1" s="120"/>
      <c r="GUL1" s="120"/>
      <c r="GUM1" s="120"/>
      <c r="GUN1" s="120"/>
      <c r="GUO1" s="120"/>
      <c r="GUP1" s="120"/>
      <c r="GUQ1" s="120"/>
      <c r="GUR1" s="120"/>
      <c r="GUS1" s="120"/>
      <c r="GUT1" s="120"/>
      <c r="GUU1" s="120"/>
      <c r="GUV1" s="120"/>
      <c r="GUW1" s="120"/>
      <c r="GUX1" s="120"/>
      <c r="GUY1" s="120"/>
      <c r="GUZ1" s="120"/>
      <c r="GVA1" s="120"/>
      <c r="GVB1" s="120"/>
      <c r="GVC1" s="120"/>
      <c r="GVD1" s="120"/>
      <c r="GVE1" s="120"/>
      <c r="GVF1" s="120"/>
      <c r="GVG1" s="120"/>
      <c r="GVH1" s="120"/>
      <c r="GVI1" s="120"/>
      <c r="GVJ1" s="120"/>
      <c r="GVK1" s="120"/>
      <c r="GVL1" s="120"/>
      <c r="GVM1" s="120"/>
      <c r="GVN1" s="120"/>
      <c r="GVO1" s="120"/>
      <c r="GVP1" s="120"/>
      <c r="GVQ1" s="120"/>
      <c r="GVR1" s="120"/>
      <c r="GVS1" s="120"/>
      <c r="GVT1" s="120"/>
      <c r="GVU1" s="120"/>
      <c r="GVV1" s="120"/>
      <c r="GVW1" s="120"/>
      <c r="GVX1" s="120"/>
      <c r="GVY1" s="120"/>
      <c r="GVZ1" s="120"/>
      <c r="GWA1" s="120"/>
      <c r="GWB1" s="120"/>
      <c r="GWC1" s="120"/>
      <c r="GWD1" s="120"/>
      <c r="GWE1" s="120"/>
      <c r="GWF1" s="120"/>
      <c r="GWG1" s="120"/>
      <c r="GWH1" s="120"/>
      <c r="GWI1" s="120"/>
      <c r="GWJ1" s="120"/>
      <c r="GWK1" s="120"/>
      <c r="GWL1" s="120"/>
      <c r="GWM1" s="120"/>
      <c r="GWN1" s="120"/>
      <c r="GWO1" s="120"/>
      <c r="GWP1" s="120"/>
      <c r="GWQ1" s="120"/>
      <c r="GWR1" s="120"/>
      <c r="GWS1" s="120"/>
      <c r="GWT1" s="120"/>
      <c r="GWU1" s="120"/>
      <c r="GWV1" s="120"/>
      <c r="GWW1" s="120"/>
      <c r="GWX1" s="120"/>
      <c r="GWY1" s="120"/>
      <c r="GWZ1" s="120"/>
      <c r="GXA1" s="120"/>
      <c r="GXB1" s="120"/>
      <c r="GXC1" s="120"/>
      <c r="GXD1" s="120"/>
      <c r="GXE1" s="120"/>
      <c r="GXF1" s="120"/>
      <c r="GXG1" s="120"/>
      <c r="GXH1" s="120"/>
      <c r="GXI1" s="120"/>
      <c r="GXJ1" s="120"/>
      <c r="GXK1" s="120"/>
      <c r="GXL1" s="120"/>
      <c r="GXM1" s="120"/>
      <c r="GXN1" s="120"/>
      <c r="GXO1" s="120"/>
      <c r="GXP1" s="120"/>
      <c r="GXQ1" s="120"/>
      <c r="GXR1" s="120"/>
      <c r="GXS1" s="120"/>
      <c r="GXT1" s="120"/>
      <c r="GXU1" s="120"/>
      <c r="GXV1" s="120"/>
      <c r="GXW1" s="120"/>
      <c r="GXX1" s="120"/>
      <c r="GXY1" s="120"/>
      <c r="GXZ1" s="120"/>
      <c r="GYA1" s="120"/>
      <c r="GYB1" s="120"/>
      <c r="GYC1" s="120"/>
      <c r="GYD1" s="120"/>
      <c r="GYE1" s="120"/>
      <c r="GYF1" s="120"/>
      <c r="GYG1" s="120"/>
      <c r="GYH1" s="120"/>
      <c r="GYI1" s="120"/>
      <c r="GYJ1" s="120"/>
      <c r="GYK1" s="120"/>
      <c r="GYL1" s="120"/>
      <c r="GYM1" s="120"/>
      <c r="GYN1" s="120"/>
      <c r="GYO1" s="120"/>
      <c r="GYP1" s="120"/>
      <c r="GYQ1" s="120"/>
      <c r="GYR1" s="120"/>
      <c r="GYS1" s="120"/>
      <c r="GYT1" s="120"/>
      <c r="GYU1" s="120"/>
      <c r="GYV1" s="120"/>
      <c r="GYW1" s="120"/>
      <c r="GYX1" s="120"/>
      <c r="GYY1" s="120"/>
      <c r="GYZ1" s="120"/>
      <c r="GZA1" s="120"/>
      <c r="GZB1" s="120"/>
      <c r="GZC1" s="120"/>
      <c r="GZD1" s="120"/>
      <c r="GZE1" s="120"/>
      <c r="GZF1" s="120"/>
      <c r="GZG1" s="120"/>
      <c r="GZH1" s="120"/>
      <c r="GZI1" s="120"/>
      <c r="GZJ1" s="120"/>
      <c r="GZK1" s="120"/>
      <c r="GZL1" s="120"/>
      <c r="GZM1" s="120"/>
      <c r="GZN1" s="120"/>
      <c r="GZO1" s="120"/>
      <c r="GZP1" s="120"/>
      <c r="GZQ1" s="120"/>
      <c r="GZR1" s="120"/>
      <c r="GZS1" s="120"/>
      <c r="GZT1" s="120"/>
      <c r="GZU1" s="120"/>
      <c r="GZV1" s="120"/>
      <c r="GZW1" s="120"/>
      <c r="GZX1" s="120"/>
      <c r="GZY1" s="120"/>
      <c r="GZZ1" s="120"/>
      <c r="HAA1" s="120"/>
      <c r="HAB1" s="120"/>
      <c r="HAC1" s="120"/>
      <c r="HAD1" s="120"/>
      <c r="HAE1" s="120"/>
      <c r="HAF1" s="120"/>
      <c r="HAG1" s="120"/>
      <c r="HAH1" s="120"/>
      <c r="HAI1" s="120"/>
      <c r="HAJ1" s="120"/>
      <c r="HAK1" s="120"/>
      <c r="HAL1" s="120"/>
      <c r="HAM1" s="120"/>
      <c r="HAN1" s="120"/>
      <c r="HAO1" s="120"/>
      <c r="HAP1" s="120"/>
      <c r="HAQ1" s="120"/>
      <c r="HAR1" s="120"/>
      <c r="HAS1" s="120"/>
      <c r="HAT1" s="120"/>
      <c r="HAU1" s="120"/>
      <c r="HAV1" s="120"/>
      <c r="HAW1" s="120"/>
      <c r="HAX1" s="120"/>
      <c r="HAY1" s="120"/>
      <c r="HAZ1" s="120"/>
      <c r="HBA1" s="120"/>
      <c r="HBB1" s="120"/>
      <c r="HBC1" s="120"/>
      <c r="HBD1" s="120"/>
      <c r="HBE1" s="120"/>
      <c r="HBF1" s="120"/>
      <c r="HBG1" s="120"/>
      <c r="HBH1" s="120"/>
      <c r="HBI1" s="120"/>
      <c r="HBJ1" s="120"/>
      <c r="HBK1" s="120"/>
      <c r="HBL1" s="120"/>
      <c r="HBM1" s="120"/>
      <c r="HBN1" s="120"/>
      <c r="HBO1" s="120"/>
      <c r="HBP1" s="120"/>
      <c r="HBQ1" s="120"/>
      <c r="HBR1" s="120"/>
      <c r="HBS1" s="120"/>
      <c r="HBT1" s="120"/>
      <c r="HBU1" s="120"/>
      <c r="HBV1" s="120"/>
      <c r="HBW1" s="120"/>
      <c r="HBX1" s="120"/>
      <c r="HBY1" s="120"/>
      <c r="HBZ1" s="120"/>
      <c r="HCA1" s="120"/>
      <c r="HCB1" s="120"/>
      <c r="HCC1" s="120"/>
      <c r="HCD1" s="120"/>
      <c r="HCE1" s="120"/>
      <c r="HCF1" s="120"/>
      <c r="HCG1" s="120"/>
      <c r="HCH1" s="120"/>
      <c r="HCI1" s="120"/>
      <c r="HCJ1" s="120"/>
      <c r="HCK1" s="120"/>
      <c r="HCL1" s="120"/>
      <c r="HCM1" s="120"/>
      <c r="HCN1" s="120"/>
      <c r="HCO1" s="120"/>
      <c r="HCP1" s="120"/>
      <c r="HCQ1" s="120"/>
      <c r="HCR1" s="120"/>
      <c r="HCS1" s="120"/>
      <c r="HCT1" s="120"/>
      <c r="HCU1" s="120"/>
      <c r="HCV1" s="120"/>
      <c r="HCW1" s="120"/>
      <c r="HCX1" s="120"/>
      <c r="HCY1" s="120"/>
      <c r="HCZ1" s="120"/>
      <c r="HDA1" s="120"/>
      <c r="HDB1" s="120"/>
      <c r="HDC1" s="120"/>
      <c r="HDD1" s="120"/>
      <c r="HDE1" s="120"/>
      <c r="HDF1" s="120"/>
      <c r="HDG1" s="120"/>
      <c r="HDH1" s="120"/>
      <c r="HDI1" s="120"/>
      <c r="HDJ1" s="120"/>
      <c r="HDK1" s="120"/>
      <c r="HDL1" s="120"/>
      <c r="HDM1" s="120"/>
      <c r="HDN1" s="120"/>
      <c r="HDO1" s="120"/>
      <c r="HDP1" s="120"/>
      <c r="HDQ1" s="120"/>
      <c r="HDR1" s="120"/>
      <c r="HDS1" s="120"/>
      <c r="HDT1" s="120"/>
      <c r="HDU1" s="120"/>
      <c r="HDV1" s="120"/>
      <c r="HDW1" s="120"/>
      <c r="HDX1" s="120"/>
      <c r="HDY1" s="120"/>
      <c r="HDZ1" s="120"/>
      <c r="HEA1" s="120"/>
      <c r="HEB1" s="120"/>
      <c r="HEC1" s="120"/>
      <c r="HED1" s="120"/>
      <c r="HEE1" s="120"/>
      <c r="HEF1" s="120"/>
      <c r="HEG1" s="120"/>
      <c r="HEH1" s="120"/>
      <c r="HEI1" s="120"/>
      <c r="HEJ1" s="120"/>
      <c r="HEK1" s="120"/>
      <c r="HEL1" s="120"/>
      <c r="HEM1" s="120"/>
      <c r="HEN1" s="120"/>
      <c r="HEO1" s="120"/>
      <c r="HEP1" s="120"/>
      <c r="HEQ1" s="120"/>
      <c r="HER1" s="120"/>
      <c r="HES1" s="120"/>
      <c r="HET1" s="120"/>
      <c r="HEU1" s="120"/>
      <c r="HEV1" s="120"/>
      <c r="HEW1" s="120"/>
      <c r="HEX1" s="120"/>
      <c r="HEY1" s="120"/>
      <c r="HEZ1" s="120"/>
      <c r="HFA1" s="120"/>
      <c r="HFB1" s="120"/>
      <c r="HFC1" s="120"/>
      <c r="HFD1" s="120"/>
      <c r="HFE1" s="120"/>
      <c r="HFF1" s="120"/>
      <c r="HFG1" s="120"/>
      <c r="HFH1" s="120"/>
      <c r="HFI1" s="120"/>
      <c r="HFJ1" s="120"/>
      <c r="HFK1" s="120"/>
      <c r="HFL1" s="120"/>
      <c r="HFM1" s="120"/>
      <c r="HFN1" s="120"/>
      <c r="HFO1" s="120"/>
      <c r="HFP1" s="120"/>
      <c r="HFQ1" s="120"/>
      <c r="HFR1" s="120"/>
      <c r="HFS1" s="120"/>
      <c r="HFT1" s="120"/>
      <c r="HFU1" s="120"/>
      <c r="HFV1" s="120"/>
      <c r="HFW1" s="120"/>
      <c r="HFX1" s="120"/>
      <c r="HFY1" s="120"/>
      <c r="HFZ1" s="120"/>
      <c r="HGA1" s="120"/>
      <c r="HGB1" s="120"/>
      <c r="HGC1" s="120"/>
      <c r="HGD1" s="120"/>
      <c r="HGE1" s="120"/>
      <c r="HGF1" s="120"/>
      <c r="HGG1" s="120"/>
      <c r="HGH1" s="120"/>
      <c r="HGI1" s="120"/>
      <c r="HGJ1" s="120"/>
      <c r="HGK1" s="120"/>
      <c r="HGL1" s="120"/>
      <c r="HGM1" s="120"/>
      <c r="HGN1" s="120"/>
      <c r="HGO1" s="120"/>
      <c r="HGP1" s="120"/>
      <c r="HGQ1" s="120"/>
      <c r="HGR1" s="120"/>
      <c r="HGS1" s="120"/>
      <c r="HGT1" s="120"/>
      <c r="HGU1" s="120"/>
      <c r="HGV1" s="120"/>
      <c r="HGW1" s="120"/>
      <c r="HGX1" s="120"/>
      <c r="HGY1" s="120"/>
      <c r="HGZ1" s="120"/>
      <c r="HHA1" s="120"/>
      <c r="HHB1" s="120"/>
      <c r="HHC1" s="120"/>
      <c r="HHD1" s="120"/>
      <c r="HHE1" s="120"/>
      <c r="HHF1" s="120"/>
      <c r="HHG1" s="120"/>
      <c r="HHH1" s="120"/>
      <c r="HHI1" s="120"/>
      <c r="HHJ1" s="120"/>
      <c r="HHK1" s="120"/>
      <c r="HHL1" s="120"/>
      <c r="HHM1" s="120"/>
      <c r="HHN1" s="120"/>
      <c r="HHO1" s="120"/>
      <c r="HHP1" s="120"/>
      <c r="HHQ1" s="120"/>
      <c r="HHR1" s="120"/>
      <c r="HHS1" s="120"/>
      <c r="HHT1" s="120"/>
      <c r="HHU1" s="120"/>
      <c r="HHV1" s="120"/>
      <c r="HHW1" s="120"/>
      <c r="HHX1" s="120"/>
      <c r="HHY1" s="120"/>
      <c r="HHZ1" s="120"/>
      <c r="HIA1" s="120"/>
      <c r="HIB1" s="120"/>
      <c r="HIC1" s="120"/>
      <c r="HID1" s="120"/>
      <c r="HIE1" s="120"/>
      <c r="HIF1" s="120"/>
      <c r="HIG1" s="120"/>
      <c r="HIH1" s="120"/>
      <c r="HII1" s="120"/>
      <c r="HIJ1" s="120"/>
      <c r="HIK1" s="120"/>
      <c r="HIL1" s="120"/>
      <c r="HIM1" s="120"/>
      <c r="HIN1" s="120"/>
      <c r="HIO1" s="120"/>
      <c r="HIP1" s="120"/>
      <c r="HIQ1" s="120"/>
      <c r="HIR1" s="120"/>
      <c r="HIS1" s="120"/>
      <c r="HIT1" s="120"/>
      <c r="HIU1" s="120"/>
      <c r="HIV1" s="120"/>
      <c r="HIW1" s="120"/>
      <c r="HIX1" s="120"/>
      <c r="HIY1" s="120"/>
      <c r="HIZ1" s="120"/>
      <c r="HJA1" s="120"/>
      <c r="HJB1" s="120"/>
      <c r="HJC1" s="120"/>
      <c r="HJD1" s="120"/>
      <c r="HJE1" s="120"/>
      <c r="HJF1" s="120"/>
      <c r="HJG1" s="120"/>
      <c r="HJH1" s="120"/>
      <c r="HJI1" s="120"/>
      <c r="HJJ1" s="120"/>
      <c r="HJK1" s="120"/>
      <c r="HJL1" s="120"/>
      <c r="HJM1" s="120"/>
      <c r="HJN1" s="120"/>
      <c r="HJO1" s="120"/>
      <c r="HJP1" s="120"/>
      <c r="HJQ1" s="120"/>
      <c r="HJR1" s="120"/>
      <c r="HJS1" s="120"/>
      <c r="HJT1" s="120"/>
      <c r="HJU1" s="120"/>
      <c r="HJV1" s="120"/>
      <c r="HJW1" s="120"/>
      <c r="HJX1" s="120"/>
      <c r="HJY1" s="120"/>
      <c r="HJZ1" s="120"/>
      <c r="HKA1" s="120"/>
      <c r="HKB1" s="120"/>
      <c r="HKC1" s="120"/>
      <c r="HKD1" s="120"/>
      <c r="HKE1" s="120"/>
      <c r="HKF1" s="120"/>
      <c r="HKG1" s="120"/>
      <c r="HKH1" s="120"/>
      <c r="HKI1" s="120"/>
      <c r="HKJ1" s="120"/>
      <c r="HKK1" s="120"/>
      <c r="HKL1" s="120"/>
      <c r="HKM1" s="120"/>
      <c r="HKN1" s="120"/>
      <c r="HKO1" s="120"/>
      <c r="HKP1" s="120"/>
      <c r="HKQ1" s="120"/>
      <c r="HKR1" s="120"/>
      <c r="HKS1" s="120"/>
      <c r="HKT1" s="120"/>
      <c r="HKU1" s="120"/>
      <c r="HKV1" s="120"/>
      <c r="HKW1" s="120"/>
      <c r="HKX1" s="120"/>
      <c r="HKY1" s="120"/>
      <c r="HKZ1" s="120"/>
      <c r="HLA1" s="120"/>
      <c r="HLB1" s="120"/>
      <c r="HLC1" s="120"/>
      <c r="HLD1" s="120"/>
      <c r="HLE1" s="120"/>
      <c r="HLF1" s="120"/>
      <c r="HLG1" s="120"/>
      <c r="HLH1" s="120"/>
      <c r="HLI1" s="120"/>
      <c r="HLJ1" s="120"/>
      <c r="HLK1" s="120"/>
      <c r="HLL1" s="120"/>
      <c r="HLM1" s="120"/>
      <c r="HLN1" s="120"/>
      <c r="HLO1" s="120"/>
      <c r="HLP1" s="120"/>
      <c r="HLQ1" s="120"/>
      <c r="HLR1" s="120"/>
      <c r="HLS1" s="120"/>
      <c r="HLT1" s="120"/>
      <c r="HLU1" s="120"/>
      <c r="HLV1" s="120"/>
      <c r="HLW1" s="120"/>
      <c r="HLX1" s="120"/>
      <c r="HLY1" s="120"/>
      <c r="HLZ1" s="120"/>
      <c r="HMA1" s="120"/>
      <c r="HMB1" s="120"/>
      <c r="HMC1" s="120"/>
      <c r="HMD1" s="120"/>
      <c r="HME1" s="120"/>
      <c r="HMF1" s="120"/>
      <c r="HMG1" s="120"/>
      <c r="HMH1" s="120"/>
      <c r="HMI1" s="120"/>
      <c r="HMJ1" s="120"/>
      <c r="HMK1" s="120"/>
      <c r="HML1" s="120"/>
      <c r="HMM1" s="120"/>
      <c r="HMN1" s="120"/>
      <c r="HMO1" s="120"/>
      <c r="HMP1" s="120"/>
      <c r="HMQ1" s="120"/>
      <c r="HMR1" s="120"/>
      <c r="HMS1" s="120"/>
      <c r="HMT1" s="120"/>
      <c r="HMU1" s="120"/>
      <c r="HMV1" s="120"/>
      <c r="HMW1" s="120"/>
      <c r="HMX1" s="120"/>
      <c r="HMY1" s="120"/>
      <c r="HMZ1" s="120"/>
      <c r="HNA1" s="120"/>
      <c r="HNB1" s="120"/>
      <c r="HNC1" s="120"/>
      <c r="HND1" s="120"/>
      <c r="HNE1" s="120"/>
      <c r="HNF1" s="120"/>
      <c r="HNG1" s="120"/>
      <c r="HNH1" s="120"/>
      <c r="HNI1" s="120"/>
      <c r="HNJ1" s="120"/>
      <c r="HNK1" s="120"/>
      <c r="HNL1" s="120"/>
      <c r="HNM1" s="120"/>
      <c r="HNN1" s="120"/>
      <c r="HNO1" s="120"/>
      <c r="HNP1" s="120"/>
      <c r="HNQ1" s="120"/>
      <c r="HNR1" s="120"/>
      <c r="HNS1" s="120"/>
      <c r="HNT1" s="120"/>
      <c r="HNU1" s="120"/>
      <c r="HNV1" s="120"/>
      <c r="HNW1" s="120"/>
      <c r="HNX1" s="120"/>
      <c r="HNY1" s="120"/>
      <c r="HNZ1" s="120"/>
      <c r="HOA1" s="120"/>
      <c r="HOB1" s="120"/>
      <c r="HOC1" s="120"/>
      <c r="HOD1" s="120"/>
      <c r="HOE1" s="120"/>
      <c r="HOF1" s="120"/>
      <c r="HOG1" s="120"/>
      <c r="HOH1" s="120"/>
      <c r="HOI1" s="120"/>
      <c r="HOJ1" s="120"/>
      <c r="HOK1" s="120"/>
      <c r="HOL1" s="120"/>
      <c r="HOM1" s="120"/>
      <c r="HON1" s="120"/>
      <c r="HOO1" s="120"/>
      <c r="HOP1" s="120"/>
      <c r="HOQ1" s="120"/>
      <c r="HOR1" s="120"/>
      <c r="HOS1" s="120"/>
      <c r="HOT1" s="120"/>
      <c r="HOU1" s="120"/>
      <c r="HOV1" s="120"/>
      <c r="HOW1" s="120"/>
      <c r="HOX1" s="120"/>
      <c r="HOY1" s="120"/>
      <c r="HOZ1" s="120"/>
      <c r="HPA1" s="120"/>
      <c r="HPB1" s="120"/>
      <c r="HPC1" s="120"/>
      <c r="HPD1" s="120"/>
      <c r="HPE1" s="120"/>
      <c r="HPF1" s="120"/>
      <c r="HPG1" s="120"/>
      <c r="HPH1" s="120"/>
      <c r="HPI1" s="120"/>
      <c r="HPJ1" s="120"/>
      <c r="HPK1" s="120"/>
      <c r="HPL1" s="120"/>
      <c r="HPM1" s="120"/>
      <c r="HPN1" s="120"/>
      <c r="HPO1" s="120"/>
      <c r="HPP1" s="120"/>
      <c r="HPQ1" s="120"/>
      <c r="HPR1" s="120"/>
      <c r="HPS1" s="120"/>
      <c r="HPT1" s="120"/>
      <c r="HPU1" s="120"/>
      <c r="HPV1" s="120"/>
      <c r="HPW1" s="120"/>
      <c r="HPX1" s="120"/>
      <c r="HPY1" s="120"/>
      <c r="HPZ1" s="120"/>
      <c r="HQA1" s="120"/>
      <c r="HQB1" s="120"/>
      <c r="HQC1" s="120"/>
      <c r="HQD1" s="120"/>
      <c r="HQE1" s="120"/>
      <c r="HQF1" s="120"/>
      <c r="HQG1" s="120"/>
      <c r="HQH1" s="120"/>
      <c r="HQI1" s="120"/>
      <c r="HQJ1" s="120"/>
      <c r="HQK1" s="120"/>
      <c r="HQL1" s="120"/>
      <c r="HQM1" s="120"/>
      <c r="HQN1" s="120"/>
      <c r="HQO1" s="120"/>
      <c r="HQP1" s="120"/>
      <c r="HQQ1" s="120"/>
      <c r="HQR1" s="120"/>
      <c r="HQS1" s="120"/>
      <c r="HQT1" s="120"/>
      <c r="HQU1" s="120"/>
      <c r="HQV1" s="120"/>
      <c r="HQW1" s="120"/>
      <c r="HQX1" s="120"/>
      <c r="HQY1" s="120"/>
      <c r="HQZ1" s="120"/>
      <c r="HRA1" s="120"/>
      <c r="HRB1" s="120"/>
      <c r="HRC1" s="120"/>
      <c r="HRD1" s="120"/>
      <c r="HRE1" s="120"/>
      <c r="HRF1" s="120"/>
      <c r="HRG1" s="120"/>
      <c r="HRH1" s="120"/>
      <c r="HRI1" s="120"/>
      <c r="HRJ1" s="120"/>
      <c r="HRK1" s="120"/>
      <c r="HRL1" s="120"/>
      <c r="HRM1" s="120"/>
      <c r="HRN1" s="120"/>
      <c r="HRO1" s="120"/>
      <c r="HRP1" s="120"/>
      <c r="HRQ1" s="120"/>
      <c r="HRR1" s="120"/>
      <c r="HRS1" s="120"/>
      <c r="HRT1" s="120"/>
      <c r="HRU1" s="120"/>
      <c r="HRV1" s="120"/>
      <c r="HRW1" s="120"/>
      <c r="HRX1" s="120"/>
      <c r="HRY1" s="120"/>
      <c r="HRZ1" s="120"/>
      <c r="HSA1" s="120"/>
      <c r="HSB1" s="120"/>
      <c r="HSC1" s="120"/>
      <c r="HSD1" s="120"/>
      <c r="HSE1" s="120"/>
      <c r="HSF1" s="120"/>
      <c r="HSG1" s="120"/>
      <c r="HSH1" s="120"/>
      <c r="HSI1" s="120"/>
      <c r="HSJ1" s="120"/>
      <c r="HSK1" s="120"/>
      <c r="HSL1" s="120"/>
      <c r="HSM1" s="120"/>
      <c r="HSN1" s="120"/>
      <c r="HSO1" s="120"/>
      <c r="HSP1" s="120"/>
      <c r="HSQ1" s="120"/>
      <c r="HSR1" s="120"/>
      <c r="HSS1" s="120"/>
      <c r="HST1" s="120"/>
      <c r="HSU1" s="120"/>
      <c r="HSV1" s="120"/>
      <c r="HSW1" s="120"/>
      <c r="HSX1" s="120"/>
      <c r="HSY1" s="120"/>
      <c r="HSZ1" s="120"/>
      <c r="HTA1" s="120"/>
      <c r="HTB1" s="120"/>
      <c r="HTC1" s="120"/>
      <c r="HTD1" s="120"/>
      <c r="HTE1" s="120"/>
      <c r="HTF1" s="120"/>
      <c r="HTG1" s="120"/>
      <c r="HTH1" s="120"/>
      <c r="HTI1" s="120"/>
      <c r="HTJ1" s="120"/>
      <c r="HTK1" s="120"/>
      <c r="HTL1" s="120"/>
      <c r="HTM1" s="120"/>
      <c r="HTN1" s="120"/>
      <c r="HTO1" s="120"/>
      <c r="HTP1" s="120"/>
      <c r="HTQ1" s="120"/>
      <c r="HTR1" s="120"/>
      <c r="HTS1" s="120"/>
      <c r="HTT1" s="120"/>
      <c r="HTU1" s="120"/>
      <c r="HTV1" s="120"/>
      <c r="HTW1" s="120"/>
      <c r="HTX1" s="120"/>
      <c r="HTY1" s="120"/>
      <c r="HTZ1" s="120"/>
      <c r="HUA1" s="120"/>
      <c r="HUB1" s="120"/>
      <c r="HUC1" s="120"/>
      <c r="HUD1" s="120"/>
      <c r="HUE1" s="120"/>
      <c r="HUF1" s="120"/>
      <c r="HUG1" s="120"/>
      <c r="HUH1" s="120"/>
      <c r="HUI1" s="120"/>
      <c r="HUJ1" s="120"/>
      <c r="HUK1" s="120"/>
      <c r="HUL1" s="120"/>
      <c r="HUM1" s="120"/>
      <c r="HUN1" s="120"/>
      <c r="HUO1" s="120"/>
      <c r="HUP1" s="120"/>
      <c r="HUQ1" s="120"/>
      <c r="HUR1" s="120"/>
      <c r="HUS1" s="120"/>
      <c r="HUT1" s="120"/>
      <c r="HUU1" s="120"/>
      <c r="HUV1" s="120"/>
      <c r="HUW1" s="120"/>
      <c r="HUX1" s="120"/>
      <c r="HUY1" s="120"/>
      <c r="HUZ1" s="120"/>
      <c r="HVA1" s="120"/>
      <c r="HVB1" s="120"/>
      <c r="HVC1" s="120"/>
      <c r="HVD1" s="120"/>
      <c r="HVE1" s="120"/>
      <c r="HVF1" s="120"/>
      <c r="HVG1" s="120"/>
      <c r="HVH1" s="120"/>
      <c r="HVI1" s="120"/>
      <c r="HVJ1" s="120"/>
      <c r="HVK1" s="120"/>
      <c r="HVL1" s="120"/>
      <c r="HVM1" s="120"/>
      <c r="HVN1" s="120"/>
      <c r="HVO1" s="120"/>
      <c r="HVP1" s="120"/>
      <c r="HVQ1" s="120"/>
      <c r="HVR1" s="120"/>
      <c r="HVS1" s="120"/>
      <c r="HVT1" s="120"/>
      <c r="HVU1" s="120"/>
      <c r="HVV1" s="120"/>
      <c r="HVW1" s="120"/>
      <c r="HVX1" s="120"/>
      <c r="HVY1" s="120"/>
      <c r="HVZ1" s="120"/>
      <c r="HWA1" s="120"/>
      <c r="HWB1" s="120"/>
      <c r="HWC1" s="120"/>
      <c r="HWD1" s="120"/>
      <c r="HWE1" s="120"/>
      <c r="HWF1" s="120"/>
      <c r="HWG1" s="120"/>
      <c r="HWH1" s="120"/>
      <c r="HWI1" s="120"/>
      <c r="HWJ1" s="120"/>
      <c r="HWK1" s="120"/>
      <c r="HWL1" s="120"/>
      <c r="HWM1" s="120"/>
      <c r="HWN1" s="120"/>
      <c r="HWO1" s="120"/>
      <c r="HWP1" s="120"/>
      <c r="HWQ1" s="120"/>
      <c r="HWR1" s="120"/>
      <c r="HWS1" s="120"/>
      <c r="HWT1" s="120"/>
      <c r="HWU1" s="120"/>
      <c r="HWV1" s="120"/>
      <c r="HWW1" s="120"/>
      <c r="HWX1" s="120"/>
      <c r="HWY1" s="120"/>
      <c r="HWZ1" s="120"/>
      <c r="HXA1" s="120"/>
      <c r="HXB1" s="120"/>
      <c r="HXC1" s="120"/>
      <c r="HXD1" s="120"/>
      <c r="HXE1" s="120"/>
      <c r="HXF1" s="120"/>
      <c r="HXG1" s="120"/>
      <c r="HXH1" s="120"/>
      <c r="HXI1" s="120"/>
      <c r="HXJ1" s="120"/>
      <c r="HXK1" s="120"/>
      <c r="HXL1" s="120"/>
      <c r="HXM1" s="120"/>
      <c r="HXN1" s="120"/>
      <c r="HXO1" s="120"/>
      <c r="HXP1" s="120"/>
      <c r="HXQ1" s="120"/>
      <c r="HXR1" s="120"/>
      <c r="HXS1" s="120"/>
      <c r="HXT1" s="120"/>
      <c r="HXU1" s="120"/>
      <c r="HXV1" s="120"/>
      <c r="HXW1" s="120"/>
      <c r="HXX1" s="120"/>
      <c r="HXY1" s="120"/>
      <c r="HXZ1" s="120"/>
      <c r="HYA1" s="120"/>
      <c r="HYB1" s="120"/>
      <c r="HYC1" s="120"/>
      <c r="HYD1" s="120"/>
      <c r="HYE1" s="120"/>
      <c r="HYF1" s="120"/>
      <c r="HYG1" s="120"/>
      <c r="HYH1" s="120"/>
      <c r="HYI1" s="120"/>
      <c r="HYJ1" s="120"/>
      <c r="HYK1" s="120"/>
      <c r="HYL1" s="120"/>
      <c r="HYM1" s="120"/>
      <c r="HYN1" s="120"/>
      <c r="HYO1" s="120"/>
      <c r="HYP1" s="120"/>
      <c r="HYQ1" s="120"/>
      <c r="HYR1" s="120"/>
      <c r="HYS1" s="120"/>
      <c r="HYT1" s="120"/>
      <c r="HYU1" s="120"/>
      <c r="HYV1" s="120"/>
      <c r="HYW1" s="120"/>
      <c r="HYX1" s="120"/>
      <c r="HYY1" s="120"/>
      <c r="HYZ1" s="120"/>
      <c r="HZA1" s="120"/>
      <c r="HZB1" s="120"/>
      <c r="HZC1" s="120"/>
      <c r="HZD1" s="120"/>
      <c r="HZE1" s="120"/>
      <c r="HZF1" s="120"/>
      <c r="HZG1" s="120"/>
      <c r="HZH1" s="120"/>
      <c r="HZI1" s="120"/>
      <c r="HZJ1" s="120"/>
      <c r="HZK1" s="120"/>
      <c r="HZL1" s="120"/>
      <c r="HZM1" s="120"/>
      <c r="HZN1" s="120"/>
      <c r="HZO1" s="120"/>
      <c r="HZP1" s="120"/>
      <c r="HZQ1" s="120"/>
      <c r="HZR1" s="120"/>
      <c r="HZS1" s="120"/>
      <c r="HZT1" s="120"/>
      <c r="HZU1" s="120"/>
      <c r="HZV1" s="120"/>
      <c r="HZW1" s="120"/>
      <c r="HZX1" s="120"/>
      <c r="HZY1" s="120"/>
      <c r="HZZ1" s="120"/>
      <c r="IAA1" s="120"/>
      <c r="IAB1" s="120"/>
      <c r="IAC1" s="120"/>
      <c r="IAD1" s="120"/>
      <c r="IAE1" s="120"/>
      <c r="IAF1" s="120"/>
      <c r="IAG1" s="120"/>
      <c r="IAH1" s="120"/>
      <c r="IAI1" s="120"/>
      <c r="IAJ1" s="120"/>
      <c r="IAK1" s="120"/>
      <c r="IAL1" s="120"/>
      <c r="IAM1" s="120"/>
      <c r="IAN1" s="120"/>
      <c r="IAO1" s="120"/>
      <c r="IAP1" s="120"/>
      <c r="IAQ1" s="120"/>
      <c r="IAR1" s="120"/>
      <c r="IAS1" s="120"/>
      <c r="IAT1" s="120"/>
      <c r="IAU1" s="120"/>
      <c r="IAV1" s="120"/>
      <c r="IAW1" s="120"/>
      <c r="IAX1" s="120"/>
      <c r="IAY1" s="120"/>
      <c r="IAZ1" s="120"/>
      <c r="IBA1" s="120"/>
      <c r="IBB1" s="120"/>
      <c r="IBC1" s="120"/>
      <c r="IBD1" s="120"/>
      <c r="IBE1" s="120"/>
      <c r="IBF1" s="120"/>
      <c r="IBG1" s="120"/>
      <c r="IBH1" s="120"/>
      <c r="IBI1" s="120"/>
      <c r="IBJ1" s="120"/>
      <c r="IBK1" s="120"/>
      <c r="IBL1" s="120"/>
      <c r="IBM1" s="120"/>
      <c r="IBN1" s="120"/>
      <c r="IBO1" s="120"/>
      <c r="IBP1" s="120"/>
      <c r="IBQ1" s="120"/>
      <c r="IBR1" s="120"/>
      <c r="IBS1" s="120"/>
      <c r="IBT1" s="120"/>
      <c r="IBU1" s="120"/>
      <c r="IBV1" s="120"/>
      <c r="IBW1" s="120"/>
      <c r="IBX1" s="120"/>
      <c r="IBY1" s="120"/>
      <c r="IBZ1" s="120"/>
      <c r="ICA1" s="120"/>
      <c r="ICB1" s="120"/>
      <c r="ICC1" s="120"/>
      <c r="ICD1" s="120"/>
      <c r="ICE1" s="120"/>
      <c r="ICF1" s="120"/>
      <c r="ICG1" s="120"/>
      <c r="ICH1" s="120"/>
      <c r="ICI1" s="120"/>
      <c r="ICJ1" s="120"/>
      <c r="ICK1" s="120"/>
      <c r="ICL1" s="120"/>
      <c r="ICM1" s="120"/>
      <c r="ICN1" s="120"/>
      <c r="ICO1" s="120"/>
      <c r="ICP1" s="120"/>
      <c r="ICQ1" s="120"/>
      <c r="ICR1" s="120"/>
      <c r="ICS1" s="120"/>
      <c r="ICT1" s="120"/>
      <c r="ICU1" s="120"/>
      <c r="ICV1" s="120"/>
      <c r="ICW1" s="120"/>
      <c r="ICX1" s="120"/>
      <c r="ICY1" s="120"/>
      <c r="ICZ1" s="120"/>
      <c r="IDA1" s="120"/>
      <c r="IDB1" s="120"/>
      <c r="IDC1" s="120"/>
      <c r="IDD1" s="120"/>
      <c r="IDE1" s="120"/>
      <c r="IDF1" s="120"/>
      <c r="IDG1" s="120"/>
      <c r="IDH1" s="120"/>
      <c r="IDI1" s="120"/>
      <c r="IDJ1" s="120"/>
      <c r="IDK1" s="120"/>
      <c r="IDL1" s="120"/>
      <c r="IDM1" s="120"/>
      <c r="IDN1" s="120"/>
      <c r="IDO1" s="120"/>
      <c r="IDP1" s="120"/>
      <c r="IDQ1" s="120"/>
      <c r="IDR1" s="120"/>
      <c r="IDS1" s="120"/>
      <c r="IDT1" s="120"/>
      <c r="IDU1" s="120"/>
      <c r="IDV1" s="120"/>
      <c r="IDW1" s="120"/>
      <c r="IDX1" s="120"/>
      <c r="IDY1" s="120"/>
      <c r="IDZ1" s="120"/>
      <c r="IEA1" s="120"/>
      <c r="IEB1" s="120"/>
      <c r="IEC1" s="120"/>
      <c r="IED1" s="120"/>
      <c r="IEE1" s="120"/>
      <c r="IEF1" s="120"/>
      <c r="IEG1" s="120"/>
      <c r="IEH1" s="120"/>
      <c r="IEI1" s="120"/>
      <c r="IEJ1" s="120"/>
      <c r="IEK1" s="120"/>
      <c r="IEL1" s="120"/>
      <c r="IEM1" s="120"/>
      <c r="IEN1" s="120"/>
      <c r="IEO1" s="120"/>
      <c r="IEP1" s="120"/>
      <c r="IEQ1" s="120"/>
      <c r="IER1" s="120"/>
      <c r="IES1" s="120"/>
      <c r="IET1" s="120"/>
      <c r="IEU1" s="120"/>
      <c r="IEV1" s="120"/>
      <c r="IEW1" s="120"/>
      <c r="IEX1" s="120"/>
      <c r="IEY1" s="120"/>
      <c r="IEZ1" s="120"/>
      <c r="IFA1" s="120"/>
      <c r="IFB1" s="120"/>
      <c r="IFC1" s="120"/>
      <c r="IFD1" s="120"/>
      <c r="IFE1" s="120"/>
      <c r="IFF1" s="120"/>
      <c r="IFG1" s="120"/>
      <c r="IFH1" s="120"/>
      <c r="IFI1" s="120"/>
      <c r="IFJ1" s="120"/>
      <c r="IFK1" s="120"/>
      <c r="IFL1" s="120"/>
      <c r="IFM1" s="120"/>
      <c r="IFN1" s="120"/>
      <c r="IFO1" s="120"/>
      <c r="IFP1" s="120"/>
      <c r="IFQ1" s="120"/>
      <c r="IFR1" s="120"/>
      <c r="IFS1" s="120"/>
      <c r="IFT1" s="120"/>
      <c r="IFU1" s="120"/>
      <c r="IFV1" s="120"/>
      <c r="IFW1" s="120"/>
      <c r="IFX1" s="120"/>
      <c r="IFY1" s="120"/>
      <c r="IFZ1" s="120"/>
      <c r="IGA1" s="120"/>
      <c r="IGB1" s="120"/>
      <c r="IGC1" s="120"/>
      <c r="IGD1" s="120"/>
      <c r="IGE1" s="120"/>
      <c r="IGF1" s="120"/>
      <c r="IGG1" s="120"/>
      <c r="IGH1" s="120"/>
      <c r="IGI1" s="120"/>
      <c r="IGJ1" s="120"/>
      <c r="IGK1" s="120"/>
      <c r="IGL1" s="120"/>
      <c r="IGM1" s="120"/>
      <c r="IGN1" s="120"/>
      <c r="IGO1" s="120"/>
      <c r="IGP1" s="120"/>
      <c r="IGQ1" s="120"/>
      <c r="IGR1" s="120"/>
      <c r="IGS1" s="120"/>
      <c r="IGT1" s="120"/>
      <c r="IGU1" s="120"/>
      <c r="IGV1" s="120"/>
      <c r="IGW1" s="120"/>
      <c r="IGX1" s="120"/>
      <c r="IGY1" s="120"/>
      <c r="IGZ1" s="120"/>
      <c r="IHA1" s="120"/>
      <c r="IHB1" s="120"/>
      <c r="IHC1" s="120"/>
      <c r="IHD1" s="120"/>
      <c r="IHE1" s="120"/>
      <c r="IHF1" s="120"/>
      <c r="IHG1" s="120"/>
      <c r="IHH1" s="120"/>
      <c r="IHI1" s="120"/>
      <c r="IHJ1" s="120"/>
      <c r="IHK1" s="120"/>
      <c r="IHL1" s="120"/>
      <c r="IHM1" s="120"/>
      <c r="IHN1" s="120"/>
      <c r="IHO1" s="120"/>
      <c r="IHP1" s="120"/>
      <c r="IHQ1" s="120"/>
      <c r="IHR1" s="120"/>
      <c r="IHS1" s="120"/>
      <c r="IHT1" s="120"/>
      <c r="IHU1" s="120"/>
      <c r="IHV1" s="120"/>
      <c r="IHW1" s="120"/>
      <c r="IHX1" s="120"/>
      <c r="IHY1" s="120"/>
      <c r="IHZ1" s="120"/>
      <c r="IIA1" s="120"/>
      <c r="IIB1" s="120"/>
      <c r="IIC1" s="120"/>
      <c r="IID1" s="120"/>
      <c r="IIE1" s="120"/>
      <c r="IIF1" s="120"/>
      <c r="IIG1" s="120"/>
      <c r="IIH1" s="120"/>
      <c r="III1" s="120"/>
      <c r="IIJ1" s="120"/>
      <c r="IIK1" s="120"/>
      <c r="IIL1" s="120"/>
      <c r="IIM1" s="120"/>
      <c r="IIN1" s="120"/>
      <c r="IIO1" s="120"/>
      <c r="IIP1" s="120"/>
      <c r="IIQ1" s="120"/>
      <c r="IIR1" s="120"/>
      <c r="IIS1" s="120"/>
      <c r="IIT1" s="120"/>
      <c r="IIU1" s="120"/>
      <c r="IIV1" s="120"/>
      <c r="IIW1" s="120"/>
      <c r="IIX1" s="120"/>
      <c r="IIY1" s="120"/>
      <c r="IIZ1" s="120"/>
      <c r="IJA1" s="120"/>
      <c r="IJB1" s="120"/>
      <c r="IJC1" s="120"/>
      <c r="IJD1" s="120"/>
      <c r="IJE1" s="120"/>
      <c r="IJF1" s="120"/>
      <c r="IJG1" s="120"/>
      <c r="IJH1" s="120"/>
      <c r="IJI1" s="120"/>
      <c r="IJJ1" s="120"/>
      <c r="IJK1" s="120"/>
      <c r="IJL1" s="120"/>
      <c r="IJM1" s="120"/>
      <c r="IJN1" s="120"/>
      <c r="IJO1" s="120"/>
      <c r="IJP1" s="120"/>
      <c r="IJQ1" s="120"/>
      <c r="IJR1" s="120"/>
      <c r="IJS1" s="120"/>
      <c r="IJT1" s="120"/>
      <c r="IJU1" s="120"/>
      <c r="IJV1" s="120"/>
      <c r="IJW1" s="120"/>
      <c r="IJX1" s="120"/>
      <c r="IJY1" s="120"/>
      <c r="IJZ1" s="120"/>
      <c r="IKA1" s="120"/>
      <c r="IKB1" s="120"/>
      <c r="IKC1" s="120"/>
      <c r="IKD1" s="120"/>
      <c r="IKE1" s="120"/>
      <c r="IKF1" s="120"/>
      <c r="IKG1" s="120"/>
      <c r="IKH1" s="120"/>
      <c r="IKI1" s="120"/>
      <c r="IKJ1" s="120"/>
      <c r="IKK1" s="120"/>
      <c r="IKL1" s="120"/>
      <c r="IKM1" s="120"/>
      <c r="IKN1" s="120"/>
      <c r="IKO1" s="120"/>
      <c r="IKP1" s="120"/>
      <c r="IKQ1" s="120"/>
      <c r="IKR1" s="120"/>
      <c r="IKS1" s="120"/>
      <c r="IKT1" s="120"/>
      <c r="IKU1" s="120"/>
      <c r="IKV1" s="120"/>
      <c r="IKW1" s="120"/>
      <c r="IKX1" s="120"/>
      <c r="IKY1" s="120"/>
      <c r="IKZ1" s="120"/>
      <c r="ILA1" s="120"/>
      <c r="ILB1" s="120"/>
      <c r="ILC1" s="120"/>
      <c r="ILD1" s="120"/>
      <c r="ILE1" s="120"/>
      <c r="ILF1" s="120"/>
      <c r="ILG1" s="120"/>
      <c r="ILH1" s="120"/>
      <c r="ILI1" s="120"/>
      <c r="ILJ1" s="120"/>
      <c r="ILK1" s="120"/>
      <c r="ILL1" s="120"/>
      <c r="ILM1" s="120"/>
      <c r="ILN1" s="120"/>
      <c r="ILO1" s="120"/>
      <c r="ILP1" s="120"/>
      <c r="ILQ1" s="120"/>
      <c r="ILR1" s="120"/>
      <c r="ILS1" s="120"/>
      <c r="ILT1" s="120"/>
      <c r="ILU1" s="120"/>
      <c r="ILV1" s="120"/>
      <c r="ILW1" s="120"/>
      <c r="ILX1" s="120"/>
      <c r="ILY1" s="120"/>
      <c r="ILZ1" s="120"/>
      <c r="IMA1" s="120"/>
      <c r="IMB1" s="120"/>
      <c r="IMC1" s="120"/>
      <c r="IMD1" s="120"/>
      <c r="IME1" s="120"/>
      <c r="IMF1" s="120"/>
      <c r="IMG1" s="120"/>
      <c r="IMH1" s="120"/>
      <c r="IMI1" s="120"/>
      <c r="IMJ1" s="120"/>
      <c r="IMK1" s="120"/>
      <c r="IML1" s="120"/>
      <c r="IMM1" s="120"/>
      <c r="IMN1" s="120"/>
      <c r="IMO1" s="120"/>
      <c r="IMP1" s="120"/>
      <c r="IMQ1" s="120"/>
      <c r="IMR1" s="120"/>
      <c r="IMS1" s="120"/>
      <c r="IMT1" s="120"/>
      <c r="IMU1" s="120"/>
      <c r="IMV1" s="120"/>
      <c r="IMW1" s="120"/>
      <c r="IMX1" s="120"/>
      <c r="IMY1" s="120"/>
      <c r="IMZ1" s="120"/>
      <c r="INA1" s="120"/>
      <c r="INB1" s="120"/>
      <c r="INC1" s="120"/>
      <c r="IND1" s="120"/>
      <c r="INE1" s="120"/>
      <c r="INF1" s="120"/>
      <c r="ING1" s="120"/>
      <c r="INH1" s="120"/>
      <c r="INI1" s="120"/>
      <c r="INJ1" s="120"/>
      <c r="INK1" s="120"/>
      <c r="INL1" s="120"/>
      <c r="INM1" s="120"/>
      <c r="INN1" s="120"/>
      <c r="INO1" s="120"/>
      <c r="INP1" s="120"/>
      <c r="INQ1" s="120"/>
      <c r="INR1" s="120"/>
      <c r="INS1" s="120"/>
      <c r="INT1" s="120"/>
      <c r="INU1" s="120"/>
      <c r="INV1" s="120"/>
      <c r="INW1" s="120"/>
      <c r="INX1" s="120"/>
      <c r="INY1" s="120"/>
      <c r="INZ1" s="120"/>
      <c r="IOA1" s="120"/>
      <c r="IOB1" s="120"/>
      <c r="IOC1" s="120"/>
      <c r="IOD1" s="120"/>
      <c r="IOE1" s="120"/>
      <c r="IOF1" s="120"/>
      <c r="IOG1" s="120"/>
      <c r="IOH1" s="120"/>
      <c r="IOI1" s="120"/>
      <c r="IOJ1" s="120"/>
      <c r="IOK1" s="120"/>
      <c r="IOL1" s="120"/>
      <c r="IOM1" s="120"/>
      <c r="ION1" s="120"/>
      <c r="IOO1" s="120"/>
      <c r="IOP1" s="120"/>
      <c r="IOQ1" s="120"/>
      <c r="IOR1" s="120"/>
      <c r="IOS1" s="120"/>
      <c r="IOT1" s="120"/>
      <c r="IOU1" s="120"/>
      <c r="IOV1" s="120"/>
      <c r="IOW1" s="120"/>
      <c r="IOX1" s="120"/>
      <c r="IOY1" s="120"/>
      <c r="IOZ1" s="120"/>
      <c r="IPA1" s="120"/>
      <c r="IPB1" s="120"/>
      <c r="IPC1" s="120"/>
      <c r="IPD1" s="120"/>
      <c r="IPE1" s="120"/>
      <c r="IPF1" s="120"/>
      <c r="IPG1" s="120"/>
      <c r="IPH1" s="120"/>
      <c r="IPI1" s="120"/>
      <c r="IPJ1" s="120"/>
      <c r="IPK1" s="120"/>
      <c r="IPL1" s="120"/>
      <c r="IPM1" s="120"/>
      <c r="IPN1" s="120"/>
      <c r="IPO1" s="120"/>
      <c r="IPP1" s="120"/>
      <c r="IPQ1" s="120"/>
      <c r="IPR1" s="120"/>
      <c r="IPS1" s="120"/>
      <c r="IPT1" s="120"/>
      <c r="IPU1" s="120"/>
      <c r="IPV1" s="120"/>
      <c r="IPW1" s="120"/>
      <c r="IPX1" s="120"/>
      <c r="IPY1" s="120"/>
      <c r="IPZ1" s="120"/>
      <c r="IQA1" s="120"/>
      <c r="IQB1" s="120"/>
      <c r="IQC1" s="120"/>
      <c r="IQD1" s="120"/>
      <c r="IQE1" s="120"/>
      <c r="IQF1" s="120"/>
      <c r="IQG1" s="120"/>
      <c r="IQH1" s="120"/>
      <c r="IQI1" s="120"/>
      <c r="IQJ1" s="120"/>
      <c r="IQK1" s="120"/>
      <c r="IQL1" s="120"/>
      <c r="IQM1" s="120"/>
      <c r="IQN1" s="120"/>
      <c r="IQO1" s="120"/>
      <c r="IQP1" s="120"/>
      <c r="IQQ1" s="120"/>
      <c r="IQR1" s="120"/>
      <c r="IQS1" s="120"/>
      <c r="IQT1" s="120"/>
      <c r="IQU1" s="120"/>
      <c r="IQV1" s="120"/>
      <c r="IQW1" s="120"/>
      <c r="IQX1" s="120"/>
      <c r="IQY1" s="120"/>
      <c r="IQZ1" s="120"/>
      <c r="IRA1" s="120"/>
      <c r="IRB1" s="120"/>
      <c r="IRC1" s="120"/>
      <c r="IRD1" s="120"/>
      <c r="IRE1" s="120"/>
      <c r="IRF1" s="120"/>
      <c r="IRG1" s="120"/>
      <c r="IRH1" s="120"/>
      <c r="IRI1" s="120"/>
      <c r="IRJ1" s="120"/>
      <c r="IRK1" s="120"/>
      <c r="IRL1" s="120"/>
      <c r="IRM1" s="120"/>
      <c r="IRN1" s="120"/>
      <c r="IRO1" s="120"/>
      <c r="IRP1" s="120"/>
      <c r="IRQ1" s="120"/>
      <c r="IRR1" s="120"/>
      <c r="IRS1" s="120"/>
      <c r="IRT1" s="120"/>
      <c r="IRU1" s="120"/>
      <c r="IRV1" s="120"/>
      <c r="IRW1" s="120"/>
      <c r="IRX1" s="120"/>
      <c r="IRY1" s="120"/>
      <c r="IRZ1" s="120"/>
      <c r="ISA1" s="120"/>
      <c r="ISB1" s="120"/>
      <c r="ISC1" s="120"/>
      <c r="ISD1" s="120"/>
      <c r="ISE1" s="120"/>
      <c r="ISF1" s="120"/>
      <c r="ISG1" s="120"/>
      <c r="ISH1" s="120"/>
      <c r="ISI1" s="120"/>
      <c r="ISJ1" s="120"/>
      <c r="ISK1" s="120"/>
      <c r="ISL1" s="120"/>
      <c r="ISM1" s="120"/>
      <c r="ISN1" s="120"/>
      <c r="ISO1" s="120"/>
      <c r="ISP1" s="120"/>
      <c r="ISQ1" s="120"/>
      <c r="ISR1" s="120"/>
      <c r="ISS1" s="120"/>
      <c r="IST1" s="120"/>
      <c r="ISU1" s="120"/>
      <c r="ISV1" s="120"/>
      <c r="ISW1" s="120"/>
      <c r="ISX1" s="120"/>
      <c r="ISY1" s="120"/>
      <c r="ISZ1" s="120"/>
      <c r="ITA1" s="120"/>
      <c r="ITB1" s="120"/>
      <c r="ITC1" s="120"/>
      <c r="ITD1" s="120"/>
      <c r="ITE1" s="120"/>
      <c r="ITF1" s="120"/>
      <c r="ITG1" s="120"/>
      <c r="ITH1" s="120"/>
      <c r="ITI1" s="120"/>
      <c r="ITJ1" s="120"/>
      <c r="ITK1" s="120"/>
      <c r="ITL1" s="120"/>
      <c r="ITM1" s="120"/>
      <c r="ITN1" s="120"/>
      <c r="ITO1" s="120"/>
      <c r="ITP1" s="120"/>
      <c r="ITQ1" s="120"/>
      <c r="ITR1" s="120"/>
      <c r="ITS1" s="120"/>
      <c r="ITT1" s="120"/>
      <c r="ITU1" s="120"/>
      <c r="ITV1" s="120"/>
      <c r="ITW1" s="120"/>
      <c r="ITX1" s="120"/>
      <c r="ITY1" s="120"/>
      <c r="ITZ1" s="120"/>
      <c r="IUA1" s="120"/>
      <c r="IUB1" s="120"/>
      <c r="IUC1" s="120"/>
      <c r="IUD1" s="120"/>
      <c r="IUE1" s="120"/>
      <c r="IUF1" s="120"/>
      <c r="IUG1" s="120"/>
      <c r="IUH1" s="120"/>
      <c r="IUI1" s="120"/>
      <c r="IUJ1" s="120"/>
      <c r="IUK1" s="120"/>
      <c r="IUL1" s="120"/>
      <c r="IUM1" s="120"/>
      <c r="IUN1" s="120"/>
      <c r="IUO1" s="120"/>
      <c r="IUP1" s="120"/>
      <c r="IUQ1" s="120"/>
      <c r="IUR1" s="120"/>
      <c r="IUS1" s="120"/>
      <c r="IUT1" s="120"/>
      <c r="IUU1" s="120"/>
      <c r="IUV1" s="120"/>
      <c r="IUW1" s="120"/>
      <c r="IUX1" s="120"/>
      <c r="IUY1" s="120"/>
      <c r="IUZ1" s="120"/>
      <c r="IVA1" s="120"/>
      <c r="IVB1" s="120"/>
      <c r="IVC1" s="120"/>
      <c r="IVD1" s="120"/>
      <c r="IVE1" s="120"/>
      <c r="IVF1" s="120"/>
      <c r="IVG1" s="120"/>
      <c r="IVH1" s="120"/>
      <c r="IVI1" s="120"/>
      <c r="IVJ1" s="120"/>
      <c r="IVK1" s="120"/>
      <c r="IVL1" s="120"/>
      <c r="IVM1" s="120"/>
      <c r="IVN1" s="120"/>
      <c r="IVO1" s="120"/>
      <c r="IVP1" s="120"/>
      <c r="IVQ1" s="120"/>
      <c r="IVR1" s="120"/>
      <c r="IVS1" s="120"/>
      <c r="IVT1" s="120"/>
      <c r="IVU1" s="120"/>
      <c r="IVV1" s="120"/>
      <c r="IVW1" s="120"/>
      <c r="IVX1" s="120"/>
      <c r="IVY1" s="120"/>
      <c r="IVZ1" s="120"/>
      <c r="IWA1" s="120"/>
      <c r="IWB1" s="120"/>
      <c r="IWC1" s="120"/>
      <c r="IWD1" s="120"/>
      <c r="IWE1" s="120"/>
      <c r="IWF1" s="120"/>
      <c r="IWG1" s="120"/>
      <c r="IWH1" s="120"/>
      <c r="IWI1" s="120"/>
      <c r="IWJ1" s="120"/>
      <c r="IWK1" s="120"/>
      <c r="IWL1" s="120"/>
      <c r="IWM1" s="120"/>
      <c r="IWN1" s="120"/>
      <c r="IWO1" s="120"/>
      <c r="IWP1" s="120"/>
      <c r="IWQ1" s="120"/>
      <c r="IWR1" s="120"/>
      <c r="IWS1" s="120"/>
      <c r="IWT1" s="120"/>
      <c r="IWU1" s="120"/>
      <c r="IWV1" s="120"/>
      <c r="IWW1" s="120"/>
      <c r="IWX1" s="120"/>
      <c r="IWY1" s="120"/>
      <c r="IWZ1" s="120"/>
      <c r="IXA1" s="120"/>
      <c r="IXB1" s="120"/>
      <c r="IXC1" s="120"/>
      <c r="IXD1" s="120"/>
      <c r="IXE1" s="120"/>
      <c r="IXF1" s="120"/>
      <c r="IXG1" s="120"/>
      <c r="IXH1" s="120"/>
      <c r="IXI1" s="120"/>
      <c r="IXJ1" s="120"/>
      <c r="IXK1" s="120"/>
      <c r="IXL1" s="120"/>
      <c r="IXM1" s="120"/>
      <c r="IXN1" s="120"/>
      <c r="IXO1" s="120"/>
      <c r="IXP1" s="120"/>
      <c r="IXQ1" s="120"/>
      <c r="IXR1" s="120"/>
      <c r="IXS1" s="120"/>
      <c r="IXT1" s="120"/>
      <c r="IXU1" s="120"/>
      <c r="IXV1" s="120"/>
      <c r="IXW1" s="120"/>
      <c r="IXX1" s="120"/>
      <c r="IXY1" s="120"/>
      <c r="IXZ1" s="120"/>
      <c r="IYA1" s="120"/>
      <c r="IYB1" s="120"/>
      <c r="IYC1" s="120"/>
      <c r="IYD1" s="120"/>
      <c r="IYE1" s="120"/>
      <c r="IYF1" s="120"/>
      <c r="IYG1" s="120"/>
      <c r="IYH1" s="120"/>
      <c r="IYI1" s="120"/>
      <c r="IYJ1" s="120"/>
      <c r="IYK1" s="120"/>
      <c r="IYL1" s="120"/>
      <c r="IYM1" s="120"/>
      <c r="IYN1" s="120"/>
      <c r="IYO1" s="120"/>
      <c r="IYP1" s="120"/>
      <c r="IYQ1" s="120"/>
      <c r="IYR1" s="120"/>
      <c r="IYS1" s="120"/>
      <c r="IYT1" s="120"/>
      <c r="IYU1" s="120"/>
      <c r="IYV1" s="120"/>
      <c r="IYW1" s="120"/>
      <c r="IYX1" s="120"/>
      <c r="IYY1" s="120"/>
      <c r="IYZ1" s="120"/>
      <c r="IZA1" s="120"/>
      <c r="IZB1" s="120"/>
      <c r="IZC1" s="120"/>
      <c r="IZD1" s="120"/>
      <c r="IZE1" s="120"/>
      <c r="IZF1" s="120"/>
      <c r="IZG1" s="120"/>
      <c r="IZH1" s="120"/>
      <c r="IZI1" s="120"/>
      <c r="IZJ1" s="120"/>
      <c r="IZK1" s="120"/>
      <c r="IZL1" s="120"/>
      <c r="IZM1" s="120"/>
      <c r="IZN1" s="120"/>
      <c r="IZO1" s="120"/>
      <c r="IZP1" s="120"/>
      <c r="IZQ1" s="120"/>
      <c r="IZR1" s="120"/>
      <c r="IZS1" s="120"/>
      <c r="IZT1" s="120"/>
      <c r="IZU1" s="120"/>
      <c r="IZV1" s="120"/>
      <c r="IZW1" s="120"/>
      <c r="IZX1" s="120"/>
      <c r="IZY1" s="120"/>
      <c r="IZZ1" s="120"/>
      <c r="JAA1" s="120"/>
      <c r="JAB1" s="120"/>
      <c r="JAC1" s="120"/>
      <c r="JAD1" s="120"/>
      <c r="JAE1" s="120"/>
      <c r="JAF1" s="120"/>
      <c r="JAG1" s="120"/>
      <c r="JAH1" s="120"/>
      <c r="JAI1" s="120"/>
      <c r="JAJ1" s="120"/>
      <c r="JAK1" s="120"/>
      <c r="JAL1" s="120"/>
      <c r="JAM1" s="120"/>
      <c r="JAN1" s="120"/>
      <c r="JAO1" s="120"/>
      <c r="JAP1" s="120"/>
      <c r="JAQ1" s="120"/>
      <c r="JAR1" s="120"/>
      <c r="JAS1" s="120"/>
      <c r="JAT1" s="120"/>
      <c r="JAU1" s="120"/>
      <c r="JAV1" s="120"/>
      <c r="JAW1" s="120"/>
      <c r="JAX1" s="120"/>
      <c r="JAY1" s="120"/>
      <c r="JAZ1" s="120"/>
      <c r="JBA1" s="120"/>
      <c r="JBB1" s="120"/>
      <c r="JBC1" s="120"/>
      <c r="JBD1" s="120"/>
      <c r="JBE1" s="120"/>
      <c r="JBF1" s="120"/>
      <c r="JBG1" s="120"/>
      <c r="JBH1" s="120"/>
      <c r="JBI1" s="120"/>
      <c r="JBJ1" s="120"/>
      <c r="JBK1" s="120"/>
      <c r="JBL1" s="120"/>
      <c r="JBM1" s="120"/>
      <c r="JBN1" s="120"/>
      <c r="JBO1" s="120"/>
      <c r="JBP1" s="120"/>
      <c r="JBQ1" s="120"/>
      <c r="JBR1" s="120"/>
      <c r="JBS1" s="120"/>
      <c r="JBT1" s="120"/>
      <c r="JBU1" s="120"/>
      <c r="JBV1" s="120"/>
      <c r="JBW1" s="120"/>
      <c r="JBX1" s="120"/>
      <c r="JBY1" s="120"/>
      <c r="JBZ1" s="120"/>
      <c r="JCA1" s="120"/>
      <c r="JCB1" s="120"/>
      <c r="JCC1" s="120"/>
      <c r="JCD1" s="120"/>
      <c r="JCE1" s="120"/>
      <c r="JCF1" s="120"/>
      <c r="JCG1" s="120"/>
      <c r="JCH1" s="120"/>
      <c r="JCI1" s="120"/>
      <c r="JCJ1" s="120"/>
      <c r="JCK1" s="120"/>
      <c r="JCL1" s="120"/>
      <c r="JCM1" s="120"/>
      <c r="JCN1" s="120"/>
      <c r="JCO1" s="120"/>
      <c r="JCP1" s="120"/>
      <c r="JCQ1" s="120"/>
      <c r="JCR1" s="120"/>
      <c r="JCS1" s="120"/>
      <c r="JCT1" s="120"/>
      <c r="JCU1" s="120"/>
      <c r="JCV1" s="120"/>
      <c r="JCW1" s="120"/>
      <c r="JCX1" s="120"/>
      <c r="JCY1" s="120"/>
      <c r="JCZ1" s="120"/>
      <c r="JDA1" s="120"/>
      <c r="JDB1" s="120"/>
      <c r="JDC1" s="120"/>
      <c r="JDD1" s="120"/>
      <c r="JDE1" s="120"/>
      <c r="JDF1" s="120"/>
      <c r="JDG1" s="120"/>
      <c r="JDH1" s="120"/>
      <c r="JDI1" s="120"/>
      <c r="JDJ1" s="120"/>
      <c r="JDK1" s="120"/>
      <c r="JDL1" s="120"/>
      <c r="JDM1" s="120"/>
      <c r="JDN1" s="120"/>
      <c r="JDO1" s="120"/>
      <c r="JDP1" s="120"/>
      <c r="JDQ1" s="120"/>
      <c r="JDR1" s="120"/>
      <c r="JDS1" s="120"/>
      <c r="JDT1" s="120"/>
      <c r="JDU1" s="120"/>
      <c r="JDV1" s="120"/>
      <c r="JDW1" s="120"/>
      <c r="JDX1" s="120"/>
      <c r="JDY1" s="120"/>
      <c r="JDZ1" s="120"/>
      <c r="JEA1" s="120"/>
      <c r="JEB1" s="120"/>
      <c r="JEC1" s="120"/>
      <c r="JED1" s="120"/>
      <c r="JEE1" s="120"/>
      <c r="JEF1" s="120"/>
      <c r="JEG1" s="120"/>
      <c r="JEH1" s="120"/>
      <c r="JEI1" s="120"/>
      <c r="JEJ1" s="120"/>
      <c r="JEK1" s="120"/>
      <c r="JEL1" s="120"/>
      <c r="JEM1" s="120"/>
      <c r="JEN1" s="120"/>
      <c r="JEO1" s="120"/>
      <c r="JEP1" s="120"/>
      <c r="JEQ1" s="120"/>
      <c r="JER1" s="120"/>
      <c r="JES1" s="120"/>
      <c r="JET1" s="120"/>
      <c r="JEU1" s="120"/>
      <c r="JEV1" s="120"/>
      <c r="JEW1" s="120"/>
      <c r="JEX1" s="120"/>
      <c r="JEY1" s="120"/>
      <c r="JEZ1" s="120"/>
      <c r="JFA1" s="120"/>
      <c r="JFB1" s="120"/>
      <c r="JFC1" s="120"/>
      <c r="JFD1" s="120"/>
      <c r="JFE1" s="120"/>
      <c r="JFF1" s="120"/>
      <c r="JFG1" s="120"/>
      <c r="JFH1" s="120"/>
      <c r="JFI1" s="120"/>
      <c r="JFJ1" s="120"/>
      <c r="JFK1" s="120"/>
      <c r="JFL1" s="120"/>
      <c r="JFM1" s="120"/>
      <c r="JFN1" s="120"/>
      <c r="JFO1" s="120"/>
      <c r="JFP1" s="120"/>
      <c r="JFQ1" s="120"/>
      <c r="JFR1" s="120"/>
      <c r="JFS1" s="120"/>
      <c r="JFT1" s="120"/>
      <c r="JFU1" s="120"/>
      <c r="JFV1" s="120"/>
      <c r="JFW1" s="120"/>
      <c r="JFX1" s="120"/>
      <c r="JFY1" s="120"/>
      <c r="JFZ1" s="120"/>
      <c r="JGA1" s="120"/>
      <c r="JGB1" s="120"/>
      <c r="JGC1" s="120"/>
      <c r="JGD1" s="120"/>
      <c r="JGE1" s="120"/>
      <c r="JGF1" s="120"/>
      <c r="JGG1" s="120"/>
      <c r="JGH1" s="120"/>
      <c r="JGI1" s="120"/>
      <c r="JGJ1" s="120"/>
      <c r="JGK1" s="120"/>
      <c r="JGL1" s="120"/>
      <c r="JGM1" s="120"/>
      <c r="JGN1" s="120"/>
      <c r="JGO1" s="120"/>
      <c r="JGP1" s="120"/>
      <c r="JGQ1" s="120"/>
      <c r="JGR1" s="120"/>
      <c r="JGS1" s="120"/>
      <c r="JGT1" s="120"/>
      <c r="JGU1" s="120"/>
      <c r="JGV1" s="120"/>
      <c r="JGW1" s="120"/>
      <c r="JGX1" s="120"/>
      <c r="JGY1" s="120"/>
      <c r="JGZ1" s="120"/>
      <c r="JHA1" s="120"/>
      <c r="JHB1" s="120"/>
      <c r="JHC1" s="120"/>
      <c r="JHD1" s="120"/>
      <c r="JHE1" s="120"/>
      <c r="JHF1" s="120"/>
      <c r="JHG1" s="120"/>
      <c r="JHH1" s="120"/>
      <c r="JHI1" s="120"/>
      <c r="JHJ1" s="120"/>
      <c r="JHK1" s="120"/>
      <c r="JHL1" s="120"/>
      <c r="JHM1" s="120"/>
      <c r="JHN1" s="120"/>
      <c r="JHO1" s="120"/>
      <c r="JHP1" s="120"/>
      <c r="JHQ1" s="120"/>
      <c r="JHR1" s="120"/>
      <c r="JHS1" s="120"/>
      <c r="JHT1" s="120"/>
      <c r="JHU1" s="120"/>
      <c r="JHV1" s="120"/>
      <c r="JHW1" s="120"/>
      <c r="JHX1" s="120"/>
      <c r="JHY1" s="120"/>
      <c r="JHZ1" s="120"/>
      <c r="JIA1" s="120"/>
      <c r="JIB1" s="120"/>
      <c r="JIC1" s="120"/>
      <c r="JID1" s="120"/>
      <c r="JIE1" s="120"/>
      <c r="JIF1" s="120"/>
      <c r="JIG1" s="120"/>
      <c r="JIH1" s="120"/>
      <c r="JII1" s="120"/>
      <c r="JIJ1" s="120"/>
      <c r="JIK1" s="120"/>
      <c r="JIL1" s="120"/>
      <c r="JIM1" s="120"/>
      <c r="JIN1" s="120"/>
      <c r="JIO1" s="120"/>
      <c r="JIP1" s="120"/>
      <c r="JIQ1" s="120"/>
      <c r="JIR1" s="120"/>
      <c r="JIS1" s="120"/>
      <c r="JIT1" s="120"/>
      <c r="JIU1" s="120"/>
      <c r="JIV1" s="120"/>
      <c r="JIW1" s="120"/>
      <c r="JIX1" s="120"/>
      <c r="JIY1" s="120"/>
      <c r="JIZ1" s="120"/>
      <c r="JJA1" s="120"/>
      <c r="JJB1" s="120"/>
      <c r="JJC1" s="120"/>
      <c r="JJD1" s="120"/>
      <c r="JJE1" s="120"/>
      <c r="JJF1" s="120"/>
      <c r="JJG1" s="120"/>
      <c r="JJH1" s="120"/>
      <c r="JJI1" s="120"/>
      <c r="JJJ1" s="120"/>
      <c r="JJK1" s="120"/>
      <c r="JJL1" s="120"/>
      <c r="JJM1" s="120"/>
      <c r="JJN1" s="120"/>
      <c r="JJO1" s="120"/>
      <c r="JJP1" s="120"/>
      <c r="JJQ1" s="120"/>
      <c r="JJR1" s="120"/>
      <c r="JJS1" s="120"/>
      <c r="JJT1" s="120"/>
      <c r="JJU1" s="120"/>
      <c r="JJV1" s="120"/>
      <c r="JJW1" s="120"/>
      <c r="JJX1" s="120"/>
      <c r="JJY1" s="120"/>
      <c r="JJZ1" s="120"/>
      <c r="JKA1" s="120"/>
      <c r="JKB1" s="120"/>
      <c r="JKC1" s="120"/>
      <c r="JKD1" s="120"/>
      <c r="JKE1" s="120"/>
      <c r="JKF1" s="120"/>
      <c r="JKG1" s="120"/>
      <c r="JKH1" s="120"/>
      <c r="JKI1" s="120"/>
      <c r="JKJ1" s="120"/>
      <c r="JKK1" s="120"/>
      <c r="JKL1" s="120"/>
      <c r="JKM1" s="120"/>
      <c r="JKN1" s="120"/>
      <c r="JKO1" s="120"/>
      <c r="JKP1" s="120"/>
      <c r="JKQ1" s="120"/>
      <c r="JKR1" s="120"/>
      <c r="JKS1" s="120"/>
      <c r="JKT1" s="120"/>
      <c r="JKU1" s="120"/>
      <c r="JKV1" s="120"/>
      <c r="JKW1" s="120"/>
      <c r="JKX1" s="120"/>
      <c r="JKY1" s="120"/>
      <c r="JKZ1" s="120"/>
      <c r="JLA1" s="120"/>
      <c r="JLB1" s="120"/>
      <c r="JLC1" s="120"/>
      <c r="JLD1" s="120"/>
      <c r="JLE1" s="120"/>
      <c r="JLF1" s="120"/>
      <c r="JLG1" s="120"/>
      <c r="JLH1" s="120"/>
      <c r="JLI1" s="120"/>
      <c r="JLJ1" s="120"/>
      <c r="JLK1" s="120"/>
      <c r="JLL1" s="120"/>
      <c r="JLM1" s="120"/>
      <c r="JLN1" s="120"/>
      <c r="JLO1" s="120"/>
      <c r="JLP1" s="120"/>
      <c r="JLQ1" s="120"/>
      <c r="JLR1" s="120"/>
      <c r="JLS1" s="120"/>
      <c r="JLT1" s="120"/>
      <c r="JLU1" s="120"/>
      <c r="JLV1" s="120"/>
      <c r="JLW1" s="120"/>
      <c r="JLX1" s="120"/>
      <c r="JLY1" s="120"/>
      <c r="JLZ1" s="120"/>
      <c r="JMA1" s="120"/>
      <c r="JMB1" s="120"/>
      <c r="JMC1" s="120"/>
      <c r="JMD1" s="120"/>
      <c r="JME1" s="120"/>
      <c r="JMF1" s="120"/>
      <c r="JMG1" s="120"/>
      <c r="JMH1" s="120"/>
      <c r="JMI1" s="120"/>
      <c r="JMJ1" s="120"/>
      <c r="JMK1" s="120"/>
      <c r="JML1" s="120"/>
      <c r="JMM1" s="120"/>
      <c r="JMN1" s="120"/>
      <c r="JMO1" s="120"/>
      <c r="JMP1" s="120"/>
      <c r="JMQ1" s="120"/>
      <c r="JMR1" s="120"/>
      <c r="JMS1" s="120"/>
      <c r="JMT1" s="120"/>
      <c r="JMU1" s="120"/>
      <c r="JMV1" s="120"/>
      <c r="JMW1" s="120"/>
      <c r="JMX1" s="120"/>
      <c r="JMY1" s="120"/>
      <c r="JMZ1" s="120"/>
      <c r="JNA1" s="120"/>
      <c r="JNB1" s="120"/>
      <c r="JNC1" s="120"/>
      <c r="JND1" s="120"/>
      <c r="JNE1" s="120"/>
      <c r="JNF1" s="120"/>
      <c r="JNG1" s="120"/>
      <c r="JNH1" s="120"/>
      <c r="JNI1" s="120"/>
      <c r="JNJ1" s="120"/>
      <c r="JNK1" s="120"/>
      <c r="JNL1" s="120"/>
      <c r="JNM1" s="120"/>
      <c r="JNN1" s="120"/>
      <c r="JNO1" s="120"/>
      <c r="JNP1" s="120"/>
      <c r="JNQ1" s="120"/>
      <c r="JNR1" s="120"/>
      <c r="JNS1" s="120"/>
      <c r="JNT1" s="120"/>
      <c r="JNU1" s="120"/>
      <c r="JNV1" s="120"/>
      <c r="JNW1" s="120"/>
      <c r="JNX1" s="120"/>
      <c r="JNY1" s="120"/>
      <c r="JNZ1" s="120"/>
      <c r="JOA1" s="120"/>
      <c r="JOB1" s="120"/>
      <c r="JOC1" s="120"/>
      <c r="JOD1" s="120"/>
      <c r="JOE1" s="120"/>
      <c r="JOF1" s="120"/>
      <c r="JOG1" s="120"/>
      <c r="JOH1" s="120"/>
      <c r="JOI1" s="120"/>
      <c r="JOJ1" s="120"/>
      <c r="JOK1" s="120"/>
      <c r="JOL1" s="120"/>
      <c r="JOM1" s="120"/>
      <c r="JON1" s="120"/>
      <c r="JOO1" s="120"/>
      <c r="JOP1" s="120"/>
      <c r="JOQ1" s="120"/>
      <c r="JOR1" s="120"/>
      <c r="JOS1" s="120"/>
      <c r="JOT1" s="120"/>
      <c r="JOU1" s="120"/>
      <c r="JOV1" s="120"/>
      <c r="JOW1" s="120"/>
      <c r="JOX1" s="120"/>
      <c r="JOY1" s="120"/>
      <c r="JOZ1" s="120"/>
      <c r="JPA1" s="120"/>
      <c r="JPB1" s="120"/>
      <c r="JPC1" s="120"/>
      <c r="JPD1" s="120"/>
      <c r="JPE1" s="120"/>
      <c r="JPF1" s="120"/>
      <c r="JPG1" s="120"/>
      <c r="JPH1" s="120"/>
      <c r="JPI1" s="120"/>
      <c r="JPJ1" s="120"/>
      <c r="JPK1" s="120"/>
      <c r="JPL1" s="120"/>
      <c r="JPM1" s="120"/>
      <c r="JPN1" s="120"/>
      <c r="JPO1" s="120"/>
      <c r="JPP1" s="120"/>
      <c r="JPQ1" s="120"/>
      <c r="JPR1" s="120"/>
      <c r="JPS1" s="120"/>
      <c r="JPT1" s="120"/>
      <c r="JPU1" s="120"/>
      <c r="JPV1" s="120"/>
      <c r="JPW1" s="120"/>
      <c r="JPX1" s="120"/>
      <c r="JPY1" s="120"/>
      <c r="JPZ1" s="120"/>
      <c r="JQA1" s="120"/>
      <c r="JQB1" s="120"/>
      <c r="JQC1" s="120"/>
      <c r="JQD1" s="120"/>
      <c r="JQE1" s="120"/>
      <c r="JQF1" s="120"/>
      <c r="JQG1" s="120"/>
      <c r="JQH1" s="120"/>
      <c r="JQI1" s="120"/>
      <c r="JQJ1" s="120"/>
      <c r="JQK1" s="120"/>
      <c r="JQL1" s="120"/>
      <c r="JQM1" s="120"/>
      <c r="JQN1" s="120"/>
      <c r="JQO1" s="120"/>
      <c r="JQP1" s="120"/>
      <c r="JQQ1" s="120"/>
      <c r="JQR1" s="120"/>
      <c r="JQS1" s="120"/>
      <c r="JQT1" s="120"/>
      <c r="JQU1" s="120"/>
      <c r="JQV1" s="120"/>
      <c r="JQW1" s="120"/>
      <c r="JQX1" s="120"/>
      <c r="JQY1" s="120"/>
      <c r="JQZ1" s="120"/>
      <c r="JRA1" s="120"/>
      <c r="JRB1" s="120"/>
      <c r="JRC1" s="120"/>
      <c r="JRD1" s="120"/>
      <c r="JRE1" s="120"/>
      <c r="JRF1" s="120"/>
      <c r="JRG1" s="120"/>
      <c r="JRH1" s="120"/>
      <c r="JRI1" s="120"/>
      <c r="JRJ1" s="120"/>
      <c r="JRK1" s="120"/>
      <c r="JRL1" s="120"/>
      <c r="JRM1" s="120"/>
      <c r="JRN1" s="120"/>
      <c r="JRO1" s="120"/>
      <c r="JRP1" s="120"/>
      <c r="JRQ1" s="120"/>
      <c r="JRR1" s="120"/>
      <c r="JRS1" s="120"/>
      <c r="JRT1" s="120"/>
      <c r="JRU1" s="120"/>
      <c r="JRV1" s="120"/>
      <c r="JRW1" s="120"/>
      <c r="JRX1" s="120"/>
      <c r="JRY1" s="120"/>
      <c r="JRZ1" s="120"/>
      <c r="JSA1" s="120"/>
      <c r="JSB1" s="120"/>
      <c r="JSC1" s="120"/>
      <c r="JSD1" s="120"/>
      <c r="JSE1" s="120"/>
      <c r="JSF1" s="120"/>
      <c r="JSG1" s="120"/>
      <c r="JSH1" s="120"/>
      <c r="JSI1" s="120"/>
      <c r="JSJ1" s="120"/>
      <c r="JSK1" s="120"/>
      <c r="JSL1" s="120"/>
      <c r="JSM1" s="120"/>
      <c r="JSN1" s="120"/>
      <c r="JSO1" s="120"/>
      <c r="JSP1" s="120"/>
      <c r="JSQ1" s="120"/>
      <c r="JSR1" s="120"/>
      <c r="JSS1" s="120"/>
      <c r="JST1" s="120"/>
      <c r="JSU1" s="120"/>
      <c r="JSV1" s="120"/>
      <c r="JSW1" s="120"/>
      <c r="JSX1" s="120"/>
      <c r="JSY1" s="120"/>
      <c r="JSZ1" s="120"/>
      <c r="JTA1" s="120"/>
      <c r="JTB1" s="120"/>
      <c r="JTC1" s="120"/>
      <c r="JTD1" s="120"/>
      <c r="JTE1" s="120"/>
      <c r="JTF1" s="120"/>
      <c r="JTG1" s="120"/>
      <c r="JTH1" s="120"/>
      <c r="JTI1" s="120"/>
      <c r="JTJ1" s="120"/>
      <c r="JTK1" s="120"/>
      <c r="JTL1" s="120"/>
      <c r="JTM1" s="120"/>
      <c r="JTN1" s="120"/>
      <c r="JTO1" s="120"/>
      <c r="JTP1" s="120"/>
      <c r="JTQ1" s="120"/>
      <c r="JTR1" s="120"/>
      <c r="JTS1" s="120"/>
      <c r="JTT1" s="120"/>
      <c r="JTU1" s="120"/>
      <c r="JTV1" s="120"/>
      <c r="JTW1" s="120"/>
      <c r="JTX1" s="120"/>
      <c r="JTY1" s="120"/>
      <c r="JTZ1" s="120"/>
      <c r="JUA1" s="120"/>
      <c r="JUB1" s="120"/>
      <c r="JUC1" s="120"/>
      <c r="JUD1" s="120"/>
      <c r="JUE1" s="120"/>
      <c r="JUF1" s="120"/>
      <c r="JUG1" s="120"/>
      <c r="JUH1" s="120"/>
      <c r="JUI1" s="120"/>
      <c r="JUJ1" s="120"/>
      <c r="JUK1" s="120"/>
      <c r="JUL1" s="120"/>
      <c r="JUM1" s="120"/>
      <c r="JUN1" s="120"/>
      <c r="JUO1" s="120"/>
      <c r="JUP1" s="120"/>
      <c r="JUQ1" s="120"/>
      <c r="JUR1" s="120"/>
      <c r="JUS1" s="120"/>
      <c r="JUT1" s="120"/>
      <c r="JUU1" s="120"/>
      <c r="JUV1" s="120"/>
      <c r="JUW1" s="120"/>
      <c r="JUX1" s="120"/>
      <c r="JUY1" s="120"/>
      <c r="JUZ1" s="120"/>
      <c r="JVA1" s="120"/>
      <c r="JVB1" s="120"/>
      <c r="JVC1" s="120"/>
      <c r="JVD1" s="120"/>
      <c r="JVE1" s="120"/>
      <c r="JVF1" s="120"/>
      <c r="JVG1" s="120"/>
      <c r="JVH1" s="120"/>
      <c r="JVI1" s="120"/>
      <c r="JVJ1" s="120"/>
      <c r="JVK1" s="120"/>
      <c r="JVL1" s="120"/>
      <c r="JVM1" s="120"/>
      <c r="JVN1" s="120"/>
      <c r="JVO1" s="120"/>
      <c r="JVP1" s="120"/>
      <c r="JVQ1" s="120"/>
      <c r="JVR1" s="120"/>
      <c r="JVS1" s="120"/>
      <c r="JVT1" s="120"/>
      <c r="JVU1" s="120"/>
      <c r="JVV1" s="120"/>
      <c r="JVW1" s="120"/>
      <c r="JVX1" s="120"/>
      <c r="JVY1" s="120"/>
      <c r="JVZ1" s="120"/>
      <c r="JWA1" s="120"/>
      <c r="JWB1" s="120"/>
      <c r="JWC1" s="120"/>
      <c r="JWD1" s="120"/>
      <c r="JWE1" s="120"/>
      <c r="JWF1" s="120"/>
      <c r="JWG1" s="120"/>
      <c r="JWH1" s="120"/>
      <c r="JWI1" s="120"/>
      <c r="JWJ1" s="120"/>
      <c r="JWK1" s="120"/>
      <c r="JWL1" s="120"/>
      <c r="JWM1" s="120"/>
      <c r="JWN1" s="120"/>
      <c r="JWO1" s="120"/>
      <c r="JWP1" s="120"/>
      <c r="JWQ1" s="120"/>
      <c r="JWR1" s="120"/>
      <c r="JWS1" s="120"/>
      <c r="JWT1" s="120"/>
      <c r="JWU1" s="120"/>
      <c r="JWV1" s="120"/>
      <c r="JWW1" s="120"/>
      <c r="JWX1" s="120"/>
      <c r="JWY1" s="120"/>
      <c r="JWZ1" s="120"/>
      <c r="JXA1" s="120"/>
      <c r="JXB1" s="120"/>
      <c r="JXC1" s="120"/>
      <c r="JXD1" s="120"/>
      <c r="JXE1" s="120"/>
      <c r="JXF1" s="120"/>
      <c r="JXG1" s="120"/>
      <c r="JXH1" s="120"/>
      <c r="JXI1" s="120"/>
      <c r="JXJ1" s="120"/>
      <c r="JXK1" s="120"/>
      <c r="JXL1" s="120"/>
      <c r="JXM1" s="120"/>
      <c r="JXN1" s="120"/>
      <c r="JXO1" s="120"/>
      <c r="JXP1" s="120"/>
      <c r="JXQ1" s="120"/>
      <c r="JXR1" s="120"/>
      <c r="JXS1" s="120"/>
      <c r="JXT1" s="120"/>
      <c r="JXU1" s="120"/>
      <c r="JXV1" s="120"/>
      <c r="JXW1" s="120"/>
      <c r="JXX1" s="120"/>
      <c r="JXY1" s="120"/>
      <c r="JXZ1" s="120"/>
      <c r="JYA1" s="120"/>
      <c r="JYB1" s="120"/>
      <c r="JYC1" s="120"/>
      <c r="JYD1" s="120"/>
      <c r="JYE1" s="120"/>
      <c r="JYF1" s="120"/>
      <c r="JYG1" s="120"/>
      <c r="JYH1" s="120"/>
      <c r="JYI1" s="120"/>
      <c r="JYJ1" s="120"/>
      <c r="JYK1" s="120"/>
      <c r="JYL1" s="120"/>
      <c r="JYM1" s="120"/>
      <c r="JYN1" s="120"/>
      <c r="JYO1" s="120"/>
      <c r="JYP1" s="120"/>
      <c r="JYQ1" s="120"/>
      <c r="JYR1" s="120"/>
      <c r="JYS1" s="120"/>
      <c r="JYT1" s="120"/>
      <c r="JYU1" s="120"/>
      <c r="JYV1" s="120"/>
      <c r="JYW1" s="120"/>
      <c r="JYX1" s="120"/>
      <c r="JYY1" s="120"/>
      <c r="JYZ1" s="120"/>
      <c r="JZA1" s="120"/>
      <c r="JZB1" s="120"/>
      <c r="JZC1" s="120"/>
      <c r="JZD1" s="120"/>
      <c r="JZE1" s="120"/>
      <c r="JZF1" s="120"/>
      <c r="JZG1" s="120"/>
      <c r="JZH1" s="120"/>
      <c r="JZI1" s="120"/>
      <c r="JZJ1" s="120"/>
      <c r="JZK1" s="120"/>
      <c r="JZL1" s="120"/>
      <c r="JZM1" s="120"/>
      <c r="JZN1" s="120"/>
      <c r="JZO1" s="120"/>
      <c r="JZP1" s="120"/>
      <c r="JZQ1" s="120"/>
      <c r="JZR1" s="120"/>
      <c r="JZS1" s="120"/>
      <c r="JZT1" s="120"/>
      <c r="JZU1" s="120"/>
      <c r="JZV1" s="120"/>
      <c r="JZW1" s="120"/>
      <c r="JZX1" s="120"/>
      <c r="JZY1" s="120"/>
      <c r="JZZ1" s="120"/>
      <c r="KAA1" s="120"/>
      <c r="KAB1" s="120"/>
      <c r="KAC1" s="120"/>
      <c r="KAD1" s="120"/>
      <c r="KAE1" s="120"/>
      <c r="KAF1" s="120"/>
      <c r="KAG1" s="120"/>
      <c r="KAH1" s="120"/>
      <c r="KAI1" s="120"/>
      <c r="KAJ1" s="120"/>
      <c r="KAK1" s="120"/>
      <c r="KAL1" s="120"/>
      <c r="KAM1" s="120"/>
      <c r="KAN1" s="120"/>
      <c r="KAO1" s="120"/>
      <c r="KAP1" s="120"/>
      <c r="KAQ1" s="120"/>
      <c r="KAR1" s="120"/>
      <c r="KAS1" s="120"/>
      <c r="KAT1" s="120"/>
      <c r="KAU1" s="120"/>
      <c r="KAV1" s="120"/>
      <c r="KAW1" s="120"/>
      <c r="KAX1" s="120"/>
      <c r="KAY1" s="120"/>
      <c r="KAZ1" s="120"/>
      <c r="KBA1" s="120"/>
      <c r="KBB1" s="120"/>
      <c r="KBC1" s="120"/>
      <c r="KBD1" s="120"/>
      <c r="KBE1" s="120"/>
      <c r="KBF1" s="120"/>
      <c r="KBG1" s="120"/>
      <c r="KBH1" s="120"/>
      <c r="KBI1" s="120"/>
      <c r="KBJ1" s="120"/>
      <c r="KBK1" s="120"/>
      <c r="KBL1" s="120"/>
      <c r="KBM1" s="120"/>
      <c r="KBN1" s="120"/>
      <c r="KBO1" s="120"/>
      <c r="KBP1" s="120"/>
      <c r="KBQ1" s="120"/>
      <c r="KBR1" s="120"/>
      <c r="KBS1" s="120"/>
      <c r="KBT1" s="120"/>
      <c r="KBU1" s="120"/>
      <c r="KBV1" s="120"/>
      <c r="KBW1" s="120"/>
      <c r="KBX1" s="120"/>
      <c r="KBY1" s="120"/>
      <c r="KBZ1" s="120"/>
      <c r="KCA1" s="120"/>
      <c r="KCB1" s="120"/>
      <c r="KCC1" s="120"/>
      <c r="KCD1" s="120"/>
      <c r="KCE1" s="120"/>
      <c r="KCF1" s="120"/>
      <c r="KCG1" s="120"/>
      <c r="KCH1" s="120"/>
      <c r="KCI1" s="120"/>
      <c r="KCJ1" s="120"/>
      <c r="KCK1" s="120"/>
      <c r="KCL1" s="120"/>
      <c r="KCM1" s="120"/>
      <c r="KCN1" s="120"/>
      <c r="KCO1" s="120"/>
      <c r="KCP1" s="120"/>
      <c r="KCQ1" s="120"/>
      <c r="KCR1" s="120"/>
      <c r="KCS1" s="120"/>
      <c r="KCT1" s="120"/>
      <c r="KCU1" s="120"/>
      <c r="KCV1" s="120"/>
      <c r="KCW1" s="120"/>
      <c r="KCX1" s="120"/>
      <c r="KCY1" s="120"/>
      <c r="KCZ1" s="120"/>
      <c r="KDA1" s="120"/>
      <c r="KDB1" s="120"/>
      <c r="KDC1" s="120"/>
      <c r="KDD1" s="120"/>
      <c r="KDE1" s="120"/>
      <c r="KDF1" s="120"/>
      <c r="KDG1" s="120"/>
      <c r="KDH1" s="120"/>
      <c r="KDI1" s="120"/>
      <c r="KDJ1" s="120"/>
      <c r="KDK1" s="120"/>
      <c r="KDL1" s="120"/>
      <c r="KDM1" s="120"/>
      <c r="KDN1" s="120"/>
      <c r="KDO1" s="120"/>
      <c r="KDP1" s="120"/>
      <c r="KDQ1" s="120"/>
      <c r="KDR1" s="120"/>
      <c r="KDS1" s="120"/>
      <c r="KDT1" s="120"/>
      <c r="KDU1" s="120"/>
      <c r="KDV1" s="120"/>
      <c r="KDW1" s="120"/>
      <c r="KDX1" s="120"/>
      <c r="KDY1" s="120"/>
      <c r="KDZ1" s="120"/>
      <c r="KEA1" s="120"/>
      <c r="KEB1" s="120"/>
      <c r="KEC1" s="120"/>
      <c r="KED1" s="120"/>
      <c r="KEE1" s="120"/>
      <c r="KEF1" s="120"/>
      <c r="KEG1" s="120"/>
      <c r="KEH1" s="120"/>
      <c r="KEI1" s="120"/>
      <c r="KEJ1" s="120"/>
      <c r="KEK1" s="120"/>
      <c r="KEL1" s="120"/>
      <c r="KEM1" s="120"/>
      <c r="KEN1" s="120"/>
      <c r="KEO1" s="120"/>
      <c r="KEP1" s="120"/>
      <c r="KEQ1" s="120"/>
      <c r="KER1" s="120"/>
      <c r="KES1" s="120"/>
      <c r="KET1" s="120"/>
      <c r="KEU1" s="120"/>
      <c r="KEV1" s="120"/>
      <c r="KEW1" s="120"/>
      <c r="KEX1" s="120"/>
      <c r="KEY1" s="120"/>
      <c r="KEZ1" s="120"/>
      <c r="KFA1" s="120"/>
      <c r="KFB1" s="120"/>
      <c r="KFC1" s="120"/>
      <c r="KFD1" s="120"/>
      <c r="KFE1" s="120"/>
      <c r="KFF1" s="120"/>
      <c r="KFG1" s="120"/>
      <c r="KFH1" s="120"/>
      <c r="KFI1" s="120"/>
      <c r="KFJ1" s="120"/>
      <c r="KFK1" s="120"/>
      <c r="KFL1" s="120"/>
      <c r="KFM1" s="120"/>
      <c r="KFN1" s="120"/>
      <c r="KFO1" s="120"/>
      <c r="KFP1" s="120"/>
      <c r="KFQ1" s="120"/>
      <c r="KFR1" s="120"/>
      <c r="KFS1" s="120"/>
      <c r="KFT1" s="120"/>
      <c r="KFU1" s="120"/>
      <c r="KFV1" s="120"/>
      <c r="KFW1" s="120"/>
      <c r="KFX1" s="120"/>
      <c r="KFY1" s="120"/>
      <c r="KFZ1" s="120"/>
      <c r="KGA1" s="120"/>
      <c r="KGB1" s="120"/>
      <c r="KGC1" s="120"/>
      <c r="KGD1" s="120"/>
      <c r="KGE1" s="120"/>
      <c r="KGF1" s="120"/>
      <c r="KGG1" s="120"/>
      <c r="KGH1" s="120"/>
      <c r="KGI1" s="120"/>
      <c r="KGJ1" s="120"/>
      <c r="KGK1" s="120"/>
      <c r="KGL1" s="120"/>
      <c r="KGM1" s="120"/>
      <c r="KGN1" s="120"/>
      <c r="KGO1" s="120"/>
      <c r="KGP1" s="120"/>
      <c r="KGQ1" s="120"/>
      <c r="KGR1" s="120"/>
      <c r="KGS1" s="120"/>
      <c r="KGT1" s="120"/>
      <c r="KGU1" s="120"/>
      <c r="KGV1" s="120"/>
      <c r="KGW1" s="120"/>
      <c r="KGX1" s="120"/>
      <c r="KGY1" s="120"/>
      <c r="KGZ1" s="120"/>
      <c r="KHA1" s="120"/>
      <c r="KHB1" s="120"/>
      <c r="KHC1" s="120"/>
      <c r="KHD1" s="120"/>
      <c r="KHE1" s="120"/>
      <c r="KHF1" s="120"/>
      <c r="KHG1" s="120"/>
      <c r="KHH1" s="120"/>
      <c r="KHI1" s="120"/>
      <c r="KHJ1" s="120"/>
      <c r="KHK1" s="120"/>
      <c r="KHL1" s="120"/>
      <c r="KHM1" s="120"/>
      <c r="KHN1" s="120"/>
      <c r="KHO1" s="120"/>
      <c r="KHP1" s="120"/>
      <c r="KHQ1" s="120"/>
      <c r="KHR1" s="120"/>
      <c r="KHS1" s="120"/>
      <c r="KHT1" s="120"/>
      <c r="KHU1" s="120"/>
      <c r="KHV1" s="120"/>
      <c r="KHW1" s="120"/>
      <c r="KHX1" s="120"/>
      <c r="KHY1" s="120"/>
      <c r="KHZ1" s="120"/>
      <c r="KIA1" s="120"/>
      <c r="KIB1" s="120"/>
      <c r="KIC1" s="120"/>
      <c r="KID1" s="120"/>
      <c r="KIE1" s="120"/>
      <c r="KIF1" s="120"/>
      <c r="KIG1" s="120"/>
      <c r="KIH1" s="120"/>
      <c r="KII1" s="120"/>
      <c r="KIJ1" s="120"/>
      <c r="KIK1" s="120"/>
      <c r="KIL1" s="120"/>
      <c r="KIM1" s="120"/>
      <c r="KIN1" s="120"/>
      <c r="KIO1" s="120"/>
      <c r="KIP1" s="120"/>
      <c r="KIQ1" s="120"/>
      <c r="KIR1" s="120"/>
      <c r="KIS1" s="120"/>
      <c r="KIT1" s="120"/>
      <c r="KIU1" s="120"/>
      <c r="KIV1" s="120"/>
      <c r="KIW1" s="120"/>
      <c r="KIX1" s="120"/>
      <c r="KIY1" s="120"/>
      <c r="KIZ1" s="120"/>
      <c r="KJA1" s="120"/>
      <c r="KJB1" s="120"/>
      <c r="KJC1" s="120"/>
      <c r="KJD1" s="120"/>
      <c r="KJE1" s="120"/>
      <c r="KJF1" s="120"/>
      <c r="KJG1" s="120"/>
      <c r="KJH1" s="120"/>
      <c r="KJI1" s="120"/>
      <c r="KJJ1" s="120"/>
      <c r="KJK1" s="120"/>
      <c r="KJL1" s="120"/>
      <c r="KJM1" s="120"/>
      <c r="KJN1" s="120"/>
      <c r="KJO1" s="120"/>
      <c r="KJP1" s="120"/>
      <c r="KJQ1" s="120"/>
      <c r="KJR1" s="120"/>
      <c r="KJS1" s="120"/>
      <c r="KJT1" s="120"/>
      <c r="KJU1" s="120"/>
      <c r="KJV1" s="120"/>
      <c r="KJW1" s="120"/>
      <c r="KJX1" s="120"/>
      <c r="KJY1" s="120"/>
      <c r="KJZ1" s="120"/>
      <c r="KKA1" s="120"/>
      <c r="KKB1" s="120"/>
      <c r="KKC1" s="120"/>
      <c r="KKD1" s="120"/>
      <c r="KKE1" s="120"/>
      <c r="KKF1" s="120"/>
      <c r="KKG1" s="120"/>
      <c r="KKH1" s="120"/>
      <c r="KKI1" s="120"/>
      <c r="KKJ1" s="120"/>
      <c r="KKK1" s="120"/>
      <c r="KKL1" s="120"/>
      <c r="KKM1" s="120"/>
      <c r="KKN1" s="120"/>
      <c r="KKO1" s="120"/>
      <c r="KKP1" s="120"/>
      <c r="KKQ1" s="120"/>
      <c r="KKR1" s="120"/>
      <c r="KKS1" s="120"/>
      <c r="KKT1" s="120"/>
      <c r="KKU1" s="120"/>
      <c r="KKV1" s="120"/>
      <c r="KKW1" s="120"/>
      <c r="KKX1" s="120"/>
      <c r="KKY1" s="120"/>
      <c r="KKZ1" s="120"/>
      <c r="KLA1" s="120"/>
      <c r="KLB1" s="120"/>
      <c r="KLC1" s="120"/>
      <c r="KLD1" s="120"/>
      <c r="KLE1" s="120"/>
      <c r="KLF1" s="120"/>
      <c r="KLG1" s="120"/>
      <c r="KLH1" s="120"/>
      <c r="KLI1" s="120"/>
      <c r="KLJ1" s="120"/>
      <c r="KLK1" s="120"/>
      <c r="KLL1" s="120"/>
      <c r="KLM1" s="120"/>
      <c r="KLN1" s="120"/>
      <c r="KLO1" s="120"/>
      <c r="KLP1" s="120"/>
      <c r="KLQ1" s="120"/>
      <c r="KLR1" s="120"/>
      <c r="KLS1" s="120"/>
      <c r="KLT1" s="120"/>
      <c r="KLU1" s="120"/>
      <c r="KLV1" s="120"/>
      <c r="KLW1" s="120"/>
      <c r="KLX1" s="120"/>
      <c r="KLY1" s="120"/>
      <c r="KLZ1" s="120"/>
      <c r="KMA1" s="120"/>
      <c r="KMB1" s="120"/>
      <c r="KMC1" s="120"/>
      <c r="KMD1" s="120"/>
      <c r="KME1" s="120"/>
      <c r="KMF1" s="120"/>
      <c r="KMG1" s="120"/>
      <c r="KMH1" s="120"/>
      <c r="KMI1" s="120"/>
      <c r="KMJ1" s="120"/>
      <c r="KMK1" s="120"/>
      <c r="KML1" s="120"/>
      <c r="KMM1" s="120"/>
      <c r="KMN1" s="120"/>
      <c r="KMO1" s="120"/>
      <c r="KMP1" s="120"/>
      <c r="KMQ1" s="120"/>
      <c r="KMR1" s="120"/>
      <c r="KMS1" s="120"/>
      <c r="KMT1" s="120"/>
      <c r="KMU1" s="120"/>
      <c r="KMV1" s="120"/>
      <c r="KMW1" s="120"/>
      <c r="KMX1" s="120"/>
      <c r="KMY1" s="120"/>
      <c r="KMZ1" s="120"/>
      <c r="KNA1" s="120"/>
      <c r="KNB1" s="120"/>
      <c r="KNC1" s="120"/>
      <c r="KND1" s="120"/>
      <c r="KNE1" s="120"/>
      <c r="KNF1" s="120"/>
      <c r="KNG1" s="120"/>
      <c r="KNH1" s="120"/>
      <c r="KNI1" s="120"/>
      <c r="KNJ1" s="120"/>
      <c r="KNK1" s="120"/>
      <c r="KNL1" s="120"/>
      <c r="KNM1" s="120"/>
      <c r="KNN1" s="120"/>
      <c r="KNO1" s="120"/>
      <c r="KNP1" s="120"/>
      <c r="KNQ1" s="120"/>
      <c r="KNR1" s="120"/>
      <c r="KNS1" s="120"/>
      <c r="KNT1" s="120"/>
      <c r="KNU1" s="120"/>
      <c r="KNV1" s="120"/>
      <c r="KNW1" s="120"/>
      <c r="KNX1" s="120"/>
      <c r="KNY1" s="120"/>
      <c r="KNZ1" s="120"/>
      <c r="KOA1" s="120"/>
      <c r="KOB1" s="120"/>
      <c r="KOC1" s="120"/>
      <c r="KOD1" s="120"/>
      <c r="KOE1" s="120"/>
      <c r="KOF1" s="120"/>
      <c r="KOG1" s="120"/>
      <c r="KOH1" s="120"/>
      <c r="KOI1" s="120"/>
      <c r="KOJ1" s="120"/>
      <c r="KOK1" s="120"/>
      <c r="KOL1" s="120"/>
      <c r="KOM1" s="120"/>
      <c r="KON1" s="120"/>
      <c r="KOO1" s="120"/>
      <c r="KOP1" s="120"/>
      <c r="KOQ1" s="120"/>
      <c r="KOR1" s="120"/>
      <c r="KOS1" s="120"/>
      <c r="KOT1" s="120"/>
      <c r="KOU1" s="120"/>
      <c r="KOV1" s="120"/>
      <c r="KOW1" s="120"/>
      <c r="KOX1" s="120"/>
      <c r="KOY1" s="120"/>
      <c r="KOZ1" s="120"/>
      <c r="KPA1" s="120"/>
      <c r="KPB1" s="120"/>
      <c r="KPC1" s="120"/>
      <c r="KPD1" s="120"/>
      <c r="KPE1" s="120"/>
      <c r="KPF1" s="120"/>
      <c r="KPG1" s="120"/>
      <c r="KPH1" s="120"/>
      <c r="KPI1" s="120"/>
      <c r="KPJ1" s="120"/>
      <c r="KPK1" s="120"/>
      <c r="KPL1" s="120"/>
      <c r="KPM1" s="120"/>
      <c r="KPN1" s="120"/>
      <c r="KPO1" s="120"/>
      <c r="KPP1" s="120"/>
      <c r="KPQ1" s="120"/>
      <c r="KPR1" s="120"/>
      <c r="KPS1" s="120"/>
      <c r="KPT1" s="120"/>
      <c r="KPU1" s="120"/>
      <c r="KPV1" s="120"/>
      <c r="KPW1" s="120"/>
      <c r="KPX1" s="120"/>
      <c r="KPY1" s="120"/>
      <c r="KPZ1" s="120"/>
      <c r="KQA1" s="120"/>
      <c r="KQB1" s="120"/>
      <c r="KQC1" s="120"/>
      <c r="KQD1" s="120"/>
      <c r="KQE1" s="120"/>
      <c r="KQF1" s="120"/>
      <c r="KQG1" s="120"/>
      <c r="KQH1" s="120"/>
      <c r="KQI1" s="120"/>
      <c r="KQJ1" s="120"/>
      <c r="KQK1" s="120"/>
      <c r="KQL1" s="120"/>
      <c r="KQM1" s="120"/>
      <c r="KQN1" s="120"/>
      <c r="KQO1" s="120"/>
      <c r="KQP1" s="120"/>
      <c r="KQQ1" s="120"/>
      <c r="KQR1" s="120"/>
      <c r="KQS1" s="120"/>
      <c r="KQT1" s="120"/>
      <c r="KQU1" s="120"/>
      <c r="KQV1" s="120"/>
      <c r="KQW1" s="120"/>
      <c r="KQX1" s="120"/>
      <c r="KQY1" s="120"/>
      <c r="KQZ1" s="120"/>
      <c r="KRA1" s="120"/>
      <c r="KRB1" s="120"/>
      <c r="KRC1" s="120"/>
      <c r="KRD1" s="120"/>
      <c r="KRE1" s="120"/>
      <c r="KRF1" s="120"/>
      <c r="KRG1" s="120"/>
      <c r="KRH1" s="120"/>
      <c r="KRI1" s="120"/>
      <c r="KRJ1" s="120"/>
      <c r="KRK1" s="120"/>
      <c r="KRL1" s="120"/>
      <c r="KRM1" s="120"/>
      <c r="KRN1" s="120"/>
      <c r="KRO1" s="120"/>
      <c r="KRP1" s="120"/>
      <c r="KRQ1" s="120"/>
      <c r="KRR1" s="120"/>
      <c r="KRS1" s="120"/>
      <c r="KRT1" s="120"/>
      <c r="KRU1" s="120"/>
      <c r="KRV1" s="120"/>
      <c r="KRW1" s="120"/>
      <c r="KRX1" s="120"/>
      <c r="KRY1" s="120"/>
      <c r="KRZ1" s="120"/>
      <c r="KSA1" s="120"/>
      <c r="KSB1" s="120"/>
      <c r="KSC1" s="120"/>
      <c r="KSD1" s="120"/>
      <c r="KSE1" s="120"/>
      <c r="KSF1" s="120"/>
      <c r="KSG1" s="120"/>
      <c r="KSH1" s="120"/>
      <c r="KSI1" s="120"/>
      <c r="KSJ1" s="120"/>
      <c r="KSK1" s="120"/>
      <c r="KSL1" s="120"/>
      <c r="KSM1" s="120"/>
      <c r="KSN1" s="120"/>
      <c r="KSO1" s="120"/>
      <c r="KSP1" s="120"/>
      <c r="KSQ1" s="120"/>
      <c r="KSR1" s="120"/>
      <c r="KSS1" s="120"/>
      <c r="KST1" s="120"/>
      <c r="KSU1" s="120"/>
      <c r="KSV1" s="120"/>
      <c r="KSW1" s="120"/>
      <c r="KSX1" s="120"/>
      <c r="KSY1" s="120"/>
      <c r="KSZ1" s="120"/>
      <c r="KTA1" s="120"/>
      <c r="KTB1" s="120"/>
      <c r="KTC1" s="120"/>
      <c r="KTD1" s="120"/>
      <c r="KTE1" s="120"/>
      <c r="KTF1" s="120"/>
      <c r="KTG1" s="120"/>
      <c r="KTH1" s="120"/>
      <c r="KTI1" s="120"/>
      <c r="KTJ1" s="120"/>
      <c r="KTK1" s="120"/>
      <c r="KTL1" s="120"/>
      <c r="KTM1" s="120"/>
      <c r="KTN1" s="120"/>
      <c r="KTO1" s="120"/>
      <c r="KTP1" s="120"/>
      <c r="KTQ1" s="120"/>
      <c r="KTR1" s="120"/>
      <c r="KTS1" s="120"/>
      <c r="KTT1" s="120"/>
      <c r="KTU1" s="120"/>
      <c r="KTV1" s="120"/>
      <c r="KTW1" s="120"/>
      <c r="KTX1" s="120"/>
      <c r="KTY1" s="120"/>
      <c r="KTZ1" s="120"/>
      <c r="KUA1" s="120"/>
      <c r="KUB1" s="120"/>
      <c r="KUC1" s="120"/>
      <c r="KUD1" s="120"/>
      <c r="KUE1" s="120"/>
      <c r="KUF1" s="120"/>
      <c r="KUG1" s="120"/>
      <c r="KUH1" s="120"/>
      <c r="KUI1" s="120"/>
      <c r="KUJ1" s="120"/>
      <c r="KUK1" s="120"/>
      <c r="KUL1" s="120"/>
      <c r="KUM1" s="120"/>
      <c r="KUN1" s="120"/>
      <c r="KUO1" s="120"/>
      <c r="KUP1" s="120"/>
      <c r="KUQ1" s="120"/>
      <c r="KUR1" s="120"/>
      <c r="KUS1" s="120"/>
      <c r="KUT1" s="120"/>
      <c r="KUU1" s="120"/>
      <c r="KUV1" s="120"/>
      <c r="KUW1" s="120"/>
      <c r="KUX1" s="120"/>
      <c r="KUY1" s="120"/>
      <c r="KUZ1" s="120"/>
      <c r="KVA1" s="120"/>
      <c r="KVB1" s="120"/>
      <c r="KVC1" s="120"/>
      <c r="KVD1" s="120"/>
      <c r="KVE1" s="120"/>
      <c r="KVF1" s="120"/>
      <c r="KVG1" s="120"/>
      <c r="KVH1" s="120"/>
      <c r="KVI1" s="120"/>
      <c r="KVJ1" s="120"/>
      <c r="KVK1" s="120"/>
      <c r="KVL1" s="120"/>
      <c r="KVM1" s="120"/>
      <c r="KVN1" s="120"/>
      <c r="KVO1" s="120"/>
      <c r="KVP1" s="120"/>
      <c r="KVQ1" s="120"/>
      <c r="KVR1" s="120"/>
      <c r="KVS1" s="120"/>
      <c r="KVT1" s="120"/>
      <c r="KVU1" s="120"/>
      <c r="KVV1" s="120"/>
      <c r="KVW1" s="120"/>
      <c r="KVX1" s="120"/>
      <c r="KVY1" s="120"/>
      <c r="KVZ1" s="120"/>
      <c r="KWA1" s="120"/>
      <c r="KWB1" s="120"/>
      <c r="KWC1" s="120"/>
      <c r="KWD1" s="120"/>
      <c r="KWE1" s="120"/>
      <c r="KWF1" s="120"/>
      <c r="KWG1" s="120"/>
      <c r="KWH1" s="120"/>
      <c r="KWI1" s="120"/>
      <c r="KWJ1" s="120"/>
      <c r="KWK1" s="120"/>
      <c r="KWL1" s="120"/>
      <c r="KWM1" s="120"/>
      <c r="KWN1" s="120"/>
      <c r="KWO1" s="120"/>
      <c r="KWP1" s="120"/>
      <c r="KWQ1" s="120"/>
      <c r="KWR1" s="120"/>
      <c r="KWS1" s="120"/>
      <c r="KWT1" s="120"/>
      <c r="KWU1" s="120"/>
      <c r="KWV1" s="120"/>
      <c r="KWW1" s="120"/>
      <c r="KWX1" s="120"/>
      <c r="KWY1" s="120"/>
      <c r="KWZ1" s="120"/>
      <c r="KXA1" s="120"/>
      <c r="KXB1" s="120"/>
      <c r="KXC1" s="120"/>
      <c r="KXD1" s="120"/>
      <c r="KXE1" s="120"/>
      <c r="KXF1" s="120"/>
      <c r="KXG1" s="120"/>
      <c r="KXH1" s="120"/>
      <c r="KXI1" s="120"/>
      <c r="KXJ1" s="120"/>
      <c r="KXK1" s="120"/>
      <c r="KXL1" s="120"/>
      <c r="KXM1" s="120"/>
      <c r="KXN1" s="120"/>
      <c r="KXO1" s="120"/>
      <c r="KXP1" s="120"/>
      <c r="KXQ1" s="120"/>
      <c r="KXR1" s="120"/>
      <c r="KXS1" s="120"/>
      <c r="KXT1" s="120"/>
      <c r="KXU1" s="120"/>
      <c r="KXV1" s="120"/>
      <c r="KXW1" s="120"/>
      <c r="KXX1" s="120"/>
      <c r="KXY1" s="120"/>
      <c r="KXZ1" s="120"/>
      <c r="KYA1" s="120"/>
      <c r="KYB1" s="120"/>
      <c r="KYC1" s="120"/>
      <c r="KYD1" s="120"/>
      <c r="KYE1" s="120"/>
      <c r="KYF1" s="120"/>
      <c r="KYG1" s="120"/>
      <c r="KYH1" s="120"/>
      <c r="KYI1" s="120"/>
      <c r="KYJ1" s="120"/>
      <c r="KYK1" s="120"/>
      <c r="KYL1" s="120"/>
      <c r="KYM1" s="120"/>
      <c r="KYN1" s="120"/>
      <c r="KYO1" s="120"/>
      <c r="KYP1" s="120"/>
      <c r="KYQ1" s="120"/>
      <c r="KYR1" s="120"/>
      <c r="KYS1" s="120"/>
      <c r="KYT1" s="120"/>
      <c r="KYU1" s="120"/>
      <c r="KYV1" s="120"/>
      <c r="KYW1" s="120"/>
      <c r="KYX1" s="120"/>
      <c r="KYY1" s="120"/>
      <c r="KYZ1" s="120"/>
      <c r="KZA1" s="120"/>
      <c r="KZB1" s="120"/>
      <c r="KZC1" s="120"/>
      <c r="KZD1" s="120"/>
      <c r="KZE1" s="120"/>
      <c r="KZF1" s="120"/>
      <c r="KZG1" s="120"/>
      <c r="KZH1" s="120"/>
      <c r="KZI1" s="120"/>
      <c r="KZJ1" s="120"/>
      <c r="KZK1" s="120"/>
      <c r="KZL1" s="120"/>
      <c r="KZM1" s="120"/>
      <c r="KZN1" s="120"/>
      <c r="KZO1" s="120"/>
      <c r="KZP1" s="120"/>
      <c r="KZQ1" s="120"/>
      <c r="KZR1" s="120"/>
      <c r="KZS1" s="120"/>
      <c r="KZT1" s="120"/>
      <c r="KZU1" s="120"/>
      <c r="KZV1" s="120"/>
      <c r="KZW1" s="120"/>
      <c r="KZX1" s="120"/>
      <c r="KZY1" s="120"/>
      <c r="KZZ1" s="120"/>
      <c r="LAA1" s="120"/>
      <c r="LAB1" s="120"/>
      <c r="LAC1" s="120"/>
      <c r="LAD1" s="120"/>
      <c r="LAE1" s="120"/>
      <c r="LAF1" s="120"/>
      <c r="LAG1" s="120"/>
      <c r="LAH1" s="120"/>
      <c r="LAI1" s="120"/>
      <c r="LAJ1" s="120"/>
      <c r="LAK1" s="120"/>
      <c r="LAL1" s="120"/>
      <c r="LAM1" s="120"/>
      <c r="LAN1" s="120"/>
      <c r="LAO1" s="120"/>
      <c r="LAP1" s="120"/>
      <c r="LAQ1" s="120"/>
      <c r="LAR1" s="120"/>
      <c r="LAS1" s="120"/>
      <c r="LAT1" s="120"/>
      <c r="LAU1" s="120"/>
      <c r="LAV1" s="120"/>
      <c r="LAW1" s="120"/>
      <c r="LAX1" s="120"/>
      <c r="LAY1" s="120"/>
      <c r="LAZ1" s="120"/>
      <c r="LBA1" s="120"/>
      <c r="LBB1" s="120"/>
      <c r="LBC1" s="120"/>
      <c r="LBD1" s="120"/>
      <c r="LBE1" s="120"/>
      <c r="LBF1" s="120"/>
      <c r="LBG1" s="120"/>
      <c r="LBH1" s="120"/>
      <c r="LBI1" s="120"/>
      <c r="LBJ1" s="120"/>
      <c r="LBK1" s="120"/>
      <c r="LBL1" s="120"/>
      <c r="LBM1" s="120"/>
      <c r="LBN1" s="120"/>
      <c r="LBO1" s="120"/>
      <c r="LBP1" s="120"/>
      <c r="LBQ1" s="120"/>
      <c r="LBR1" s="120"/>
      <c r="LBS1" s="120"/>
      <c r="LBT1" s="120"/>
      <c r="LBU1" s="120"/>
      <c r="LBV1" s="120"/>
      <c r="LBW1" s="120"/>
      <c r="LBX1" s="120"/>
      <c r="LBY1" s="120"/>
      <c r="LBZ1" s="120"/>
      <c r="LCA1" s="120"/>
      <c r="LCB1" s="120"/>
      <c r="LCC1" s="120"/>
      <c r="LCD1" s="120"/>
      <c r="LCE1" s="120"/>
      <c r="LCF1" s="120"/>
      <c r="LCG1" s="120"/>
      <c r="LCH1" s="120"/>
      <c r="LCI1" s="120"/>
      <c r="LCJ1" s="120"/>
      <c r="LCK1" s="120"/>
      <c r="LCL1" s="120"/>
      <c r="LCM1" s="120"/>
      <c r="LCN1" s="120"/>
      <c r="LCO1" s="120"/>
      <c r="LCP1" s="120"/>
      <c r="LCQ1" s="120"/>
      <c r="LCR1" s="120"/>
      <c r="LCS1" s="120"/>
      <c r="LCT1" s="120"/>
      <c r="LCU1" s="120"/>
      <c r="LCV1" s="120"/>
      <c r="LCW1" s="120"/>
      <c r="LCX1" s="120"/>
      <c r="LCY1" s="120"/>
      <c r="LCZ1" s="120"/>
      <c r="LDA1" s="120"/>
      <c r="LDB1" s="120"/>
      <c r="LDC1" s="120"/>
      <c r="LDD1" s="120"/>
      <c r="LDE1" s="120"/>
      <c r="LDF1" s="120"/>
      <c r="LDG1" s="120"/>
      <c r="LDH1" s="120"/>
      <c r="LDI1" s="120"/>
      <c r="LDJ1" s="120"/>
      <c r="LDK1" s="120"/>
      <c r="LDL1" s="120"/>
      <c r="LDM1" s="120"/>
      <c r="LDN1" s="120"/>
      <c r="LDO1" s="120"/>
      <c r="LDP1" s="120"/>
      <c r="LDQ1" s="120"/>
      <c r="LDR1" s="120"/>
      <c r="LDS1" s="120"/>
      <c r="LDT1" s="120"/>
      <c r="LDU1" s="120"/>
      <c r="LDV1" s="120"/>
      <c r="LDW1" s="120"/>
      <c r="LDX1" s="120"/>
      <c r="LDY1" s="120"/>
      <c r="LDZ1" s="120"/>
      <c r="LEA1" s="120"/>
      <c r="LEB1" s="120"/>
      <c r="LEC1" s="120"/>
      <c r="LED1" s="120"/>
      <c r="LEE1" s="120"/>
      <c r="LEF1" s="120"/>
      <c r="LEG1" s="120"/>
      <c r="LEH1" s="120"/>
      <c r="LEI1" s="120"/>
      <c r="LEJ1" s="120"/>
      <c r="LEK1" s="120"/>
      <c r="LEL1" s="120"/>
      <c r="LEM1" s="120"/>
      <c r="LEN1" s="120"/>
      <c r="LEO1" s="120"/>
      <c r="LEP1" s="120"/>
      <c r="LEQ1" s="120"/>
      <c r="LER1" s="120"/>
      <c r="LES1" s="120"/>
      <c r="LET1" s="120"/>
      <c r="LEU1" s="120"/>
      <c r="LEV1" s="120"/>
      <c r="LEW1" s="120"/>
      <c r="LEX1" s="120"/>
      <c r="LEY1" s="120"/>
      <c r="LEZ1" s="120"/>
      <c r="LFA1" s="120"/>
      <c r="LFB1" s="120"/>
      <c r="LFC1" s="120"/>
      <c r="LFD1" s="120"/>
      <c r="LFE1" s="120"/>
      <c r="LFF1" s="120"/>
      <c r="LFG1" s="120"/>
      <c r="LFH1" s="120"/>
      <c r="LFI1" s="120"/>
      <c r="LFJ1" s="120"/>
      <c r="LFK1" s="120"/>
      <c r="LFL1" s="120"/>
      <c r="LFM1" s="120"/>
      <c r="LFN1" s="120"/>
      <c r="LFO1" s="120"/>
      <c r="LFP1" s="120"/>
      <c r="LFQ1" s="120"/>
      <c r="LFR1" s="120"/>
      <c r="LFS1" s="120"/>
      <c r="LFT1" s="120"/>
      <c r="LFU1" s="120"/>
      <c r="LFV1" s="120"/>
      <c r="LFW1" s="120"/>
      <c r="LFX1" s="120"/>
      <c r="LFY1" s="120"/>
      <c r="LFZ1" s="120"/>
      <c r="LGA1" s="120"/>
      <c r="LGB1" s="120"/>
      <c r="LGC1" s="120"/>
      <c r="LGD1" s="120"/>
      <c r="LGE1" s="120"/>
      <c r="LGF1" s="120"/>
      <c r="LGG1" s="120"/>
      <c r="LGH1" s="120"/>
      <c r="LGI1" s="120"/>
      <c r="LGJ1" s="120"/>
      <c r="LGK1" s="120"/>
      <c r="LGL1" s="120"/>
      <c r="LGM1" s="120"/>
      <c r="LGN1" s="120"/>
      <c r="LGO1" s="120"/>
      <c r="LGP1" s="120"/>
      <c r="LGQ1" s="120"/>
      <c r="LGR1" s="120"/>
      <c r="LGS1" s="120"/>
      <c r="LGT1" s="120"/>
      <c r="LGU1" s="120"/>
      <c r="LGV1" s="120"/>
      <c r="LGW1" s="120"/>
      <c r="LGX1" s="120"/>
      <c r="LGY1" s="120"/>
      <c r="LGZ1" s="120"/>
      <c r="LHA1" s="120"/>
      <c r="LHB1" s="120"/>
      <c r="LHC1" s="120"/>
      <c r="LHD1" s="120"/>
      <c r="LHE1" s="120"/>
      <c r="LHF1" s="120"/>
      <c r="LHG1" s="120"/>
      <c r="LHH1" s="120"/>
      <c r="LHI1" s="120"/>
      <c r="LHJ1" s="120"/>
      <c r="LHK1" s="120"/>
      <c r="LHL1" s="120"/>
      <c r="LHM1" s="120"/>
      <c r="LHN1" s="120"/>
      <c r="LHO1" s="120"/>
      <c r="LHP1" s="120"/>
      <c r="LHQ1" s="120"/>
      <c r="LHR1" s="120"/>
      <c r="LHS1" s="120"/>
      <c r="LHT1" s="120"/>
      <c r="LHU1" s="120"/>
      <c r="LHV1" s="120"/>
      <c r="LHW1" s="120"/>
      <c r="LHX1" s="120"/>
      <c r="LHY1" s="120"/>
      <c r="LHZ1" s="120"/>
      <c r="LIA1" s="120"/>
      <c r="LIB1" s="120"/>
      <c r="LIC1" s="120"/>
      <c r="LID1" s="120"/>
      <c r="LIE1" s="120"/>
      <c r="LIF1" s="120"/>
      <c r="LIG1" s="120"/>
      <c r="LIH1" s="120"/>
      <c r="LII1" s="120"/>
      <c r="LIJ1" s="120"/>
      <c r="LIK1" s="120"/>
      <c r="LIL1" s="120"/>
      <c r="LIM1" s="120"/>
      <c r="LIN1" s="120"/>
      <c r="LIO1" s="120"/>
      <c r="LIP1" s="120"/>
      <c r="LIQ1" s="120"/>
      <c r="LIR1" s="120"/>
      <c r="LIS1" s="120"/>
      <c r="LIT1" s="120"/>
      <c r="LIU1" s="120"/>
      <c r="LIV1" s="120"/>
      <c r="LIW1" s="120"/>
      <c r="LIX1" s="120"/>
      <c r="LIY1" s="120"/>
      <c r="LIZ1" s="120"/>
      <c r="LJA1" s="120"/>
      <c r="LJB1" s="120"/>
      <c r="LJC1" s="120"/>
      <c r="LJD1" s="120"/>
      <c r="LJE1" s="120"/>
      <c r="LJF1" s="120"/>
      <c r="LJG1" s="120"/>
      <c r="LJH1" s="120"/>
      <c r="LJI1" s="120"/>
      <c r="LJJ1" s="120"/>
      <c r="LJK1" s="120"/>
      <c r="LJL1" s="120"/>
      <c r="LJM1" s="120"/>
      <c r="LJN1" s="120"/>
      <c r="LJO1" s="120"/>
      <c r="LJP1" s="120"/>
      <c r="LJQ1" s="120"/>
      <c r="LJR1" s="120"/>
      <c r="LJS1" s="120"/>
      <c r="LJT1" s="120"/>
      <c r="LJU1" s="120"/>
      <c r="LJV1" s="120"/>
      <c r="LJW1" s="120"/>
      <c r="LJX1" s="120"/>
      <c r="LJY1" s="120"/>
      <c r="LJZ1" s="120"/>
      <c r="LKA1" s="120"/>
      <c r="LKB1" s="120"/>
      <c r="LKC1" s="120"/>
      <c r="LKD1" s="120"/>
      <c r="LKE1" s="120"/>
      <c r="LKF1" s="120"/>
      <c r="LKG1" s="120"/>
      <c r="LKH1" s="120"/>
      <c r="LKI1" s="120"/>
      <c r="LKJ1" s="120"/>
      <c r="LKK1" s="120"/>
      <c r="LKL1" s="120"/>
      <c r="LKM1" s="120"/>
      <c r="LKN1" s="120"/>
      <c r="LKO1" s="120"/>
      <c r="LKP1" s="120"/>
      <c r="LKQ1" s="120"/>
      <c r="LKR1" s="120"/>
      <c r="LKS1" s="120"/>
      <c r="LKT1" s="120"/>
      <c r="LKU1" s="120"/>
      <c r="LKV1" s="120"/>
      <c r="LKW1" s="120"/>
      <c r="LKX1" s="120"/>
      <c r="LKY1" s="120"/>
      <c r="LKZ1" s="120"/>
      <c r="LLA1" s="120"/>
      <c r="LLB1" s="120"/>
      <c r="LLC1" s="120"/>
      <c r="LLD1" s="120"/>
      <c r="LLE1" s="120"/>
      <c r="LLF1" s="120"/>
      <c r="LLG1" s="120"/>
      <c r="LLH1" s="120"/>
      <c r="LLI1" s="120"/>
      <c r="LLJ1" s="120"/>
      <c r="LLK1" s="120"/>
      <c r="LLL1" s="120"/>
      <c r="LLM1" s="120"/>
      <c r="LLN1" s="120"/>
      <c r="LLO1" s="120"/>
      <c r="LLP1" s="120"/>
      <c r="LLQ1" s="120"/>
      <c r="LLR1" s="120"/>
      <c r="LLS1" s="120"/>
      <c r="LLT1" s="120"/>
      <c r="LLU1" s="120"/>
      <c r="LLV1" s="120"/>
      <c r="LLW1" s="120"/>
      <c r="LLX1" s="120"/>
      <c r="LLY1" s="120"/>
      <c r="LLZ1" s="120"/>
      <c r="LMA1" s="120"/>
      <c r="LMB1" s="120"/>
      <c r="LMC1" s="120"/>
      <c r="LMD1" s="120"/>
      <c r="LME1" s="120"/>
      <c r="LMF1" s="120"/>
      <c r="LMG1" s="120"/>
      <c r="LMH1" s="120"/>
      <c r="LMI1" s="120"/>
      <c r="LMJ1" s="120"/>
      <c r="LMK1" s="120"/>
      <c r="LML1" s="120"/>
      <c r="LMM1" s="120"/>
      <c r="LMN1" s="120"/>
      <c r="LMO1" s="120"/>
      <c r="LMP1" s="120"/>
      <c r="LMQ1" s="120"/>
      <c r="LMR1" s="120"/>
      <c r="LMS1" s="120"/>
      <c r="LMT1" s="120"/>
      <c r="LMU1" s="120"/>
      <c r="LMV1" s="120"/>
      <c r="LMW1" s="120"/>
      <c r="LMX1" s="120"/>
      <c r="LMY1" s="120"/>
      <c r="LMZ1" s="120"/>
      <c r="LNA1" s="120"/>
      <c r="LNB1" s="120"/>
      <c r="LNC1" s="120"/>
      <c r="LND1" s="120"/>
      <c r="LNE1" s="120"/>
      <c r="LNF1" s="120"/>
      <c r="LNG1" s="120"/>
      <c r="LNH1" s="120"/>
      <c r="LNI1" s="120"/>
      <c r="LNJ1" s="120"/>
      <c r="LNK1" s="120"/>
      <c r="LNL1" s="120"/>
      <c r="LNM1" s="120"/>
      <c r="LNN1" s="120"/>
      <c r="LNO1" s="120"/>
      <c r="LNP1" s="120"/>
      <c r="LNQ1" s="120"/>
      <c r="LNR1" s="120"/>
      <c r="LNS1" s="120"/>
      <c r="LNT1" s="120"/>
      <c r="LNU1" s="120"/>
      <c r="LNV1" s="120"/>
      <c r="LNW1" s="120"/>
      <c r="LNX1" s="120"/>
      <c r="LNY1" s="120"/>
      <c r="LNZ1" s="120"/>
      <c r="LOA1" s="120"/>
      <c r="LOB1" s="120"/>
      <c r="LOC1" s="120"/>
      <c r="LOD1" s="120"/>
      <c r="LOE1" s="120"/>
      <c r="LOF1" s="120"/>
      <c r="LOG1" s="120"/>
      <c r="LOH1" s="120"/>
      <c r="LOI1" s="120"/>
      <c r="LOJ1" s="120"/>
      <c r="LOK1" s="120"/>
      <c r="LOL1" s="120"/>
      <c r="LOM1" s="120"/>
      <c r="LON1" s="120"/>
      <c r="LOO1" s="120"/>
      <c r="LOP1" s="120"/>
      <c r="LOQ1" s="120"/>
      <c r="LOR1" s="120"/>
      <c r="LOS1" s="120"/>
      <c r="LOT1" s="120"/>
      <c r="LOU1" s="120"/>
      <c r="LOV1" s="120"/>
      <c r="LOW1" s="120"/>
      <c r="LOX1" s="120"/>
      <c r="LOY1" s="120"/>
      <c r="LOZ1" s="120"/>
      <c r="LPA1" s="120"/>
      <c r="LPB1" s="120"/>
      <c r="LPC1" s="120"/>
      <c r="LPD1" s="120"/>
      <c r="LPE1" s="120"/>
      <c r="LPF1" s="120"/>
      <c r="LPG1" s="120"/>
      <c r="LPH1" s="120"/>
      <c r="LPI1" s="120"/>
      <c r="LPJ1" s="120"/>
      <c r="LPK1" s="120"/>
      <c r="LPL1" s="120"/>
      <c r="LPM1" s="120"/>
      <c r="LPN1" s="120"/>
      <c r="LPO1" s="120"/>
      <c r="LPP1" s="120"/>
      <c r="LPQ1" s="120"/>
      <c r="LPR1" s="120"/>
      <c r="LPS1" s="120"/>
      <c r="LPT1" s="120"/>
      <c r="LPU1" s="120"/>
      <c r="LPV1" s="120"/>
      <c r="LPW1" s="120"/>
      <c r="LPX1" s="120"/>
      <c r="LPY1" s="120"/>
      <c r="LPZ1" s="120"/>
      <c r="LQA1" s="120"/>
      <c r="LQB1" s="120"/>
      <c r="LQC1" s="120"/>
      <c r="LQD1" s="120"/>
      <c r="LQE1" s="120"/>
      <c r="LQF1" s="120"/>
      <c r="LQG1" s="120"/>
      <c r="LQH1" s="120"/>
      <c r="LQI1" s="120"/>
      <c r="LQJ1" s="120"/>
      <c r="LQK1" s="120"/>
      <c r="LQL1" s="120"/>
      <c r="LQM1" s="120"/>
      <c r="LQN1" s="120"/>
      <c r="LQO1" s="120"/>
      <c r="LQP1" s="120"/>
      <c r="LQQ1" s="120"/>
      <c r="LQR1" s="120"/>
      <c r="LQS1" s="120"/>
      <c r="LQT1" s="120"/>
      <c r="LQU1" s="120"/>
      <c r="LQV1" s="120"/>
      <c r="LQW1" s="120"/>
      <c r="LQX1" s="120"/>
      <c r="LQY1" s="120"/>
      <c r="LQZ1" s="120"/>
      <c r="LRA1" s="120"/>
      <c r="LRB1" s="120"/>
      <c r="LRC1" s="120"/>
      <c r="LRD1" s="120"/>
      <c r="LRE1" s="120"/>
      <c r="LRF1" s="120"/>
      <c r="LRG1" s="120"/>
      <c r="LRH1" s="120"/>
      <c r="LRI1" s="120"/>
      <c r="LRJ1" s="120"/>
      <c r="LRK1" s="120"/>
      <c r="LRL1" s="120"/>
      <c r="LRM1" s="120"/>
      <c r="LRN1" s="120"/>
      <c r="LRO1" s="120"/>
      <c r="LRP1" s="120"/>
      <c r="LRQ1" s="120"/>
      <c r="LRR1" s="120"/>
      <c r="LRS1" s="120"/>
      <c r="LRT1" s="120"/>
      <c r="LRU1" s="120"/>
      <c r="LRV1" s="120"/>
      <c r="LRW1" s="120"/>
      <c r="LRX1" s="120"/>
      <c r="LRY1" s="120"/>
      <c r="LRZ1" s="120"/>
      <c r="LSA1" s="120"/>
      <c r="LSB1" s="120"/>
      <c r="LSC1" s="120"/>
      <c r="LSD1" s="120"/>
      <c r="LSE1" s="120"/>
      <c r="LSF1" s="120"/>
      <c r="LSG1" s="120"/>
      <c r="LSH1" s="120"/>
      <c r="LSI1" s="120"/>
      <c r="LSJ1" s="120"/>
      <c r="LSK1" s="120"/>
      <c r="LSL1" s="120"/>
      <c r="LSM1" s="120"/>
      <c r="LSN1" s="120"/>
      <c r="LSO1" s="120"/>
      <c r="LSP1" s="120"/>
      <c r="LSQ1" s="120"/>
      <c r="LSR1" s="120"/>
      <c r="LSS1" s="120"/>
      <c r="LST1" s="120"/>
      <c r="LSU1" s="120"/>
      <c r="LSV1" s="120"/>
      <c r="LSW1" s="120"/>
      <c r="LSX1" s="120"/>
      <c r="LSY1" s="120"/>
      <c r="LSZ1" s="120"/>
      <c r="LTA1" s="120"/>
      <c r="LTB1" s="120"/>
      <c r="LTC1" s="120"/>
      <c r="LTD1" s="120"/>
      <c r="LTE1" s="120"/>
      <c r="LTF1" s="120"/>
      <c r="LTG1" s="120"/>
      <c r="LTH1" s="120"/>
      <c r="LTI1" s="120"/>
      <c r="LTJ1" s="120"/>
      <c r="LTK1" s="120"/>
      <c r="LTL1" s="120"/>
      <c r="LTM1" s="120"/>
      <c r="LTN1" s="120"/>
      <c r="LTO1" s="120"/>
      <c r="LTP1" s="120"/>
      <c r="LTQ1" s="120"/>
      <c r="LTR1" s="120"/>
      <c r="LTS1" s="120"/>
      <c r="LTT1" s="120"/>
      <c r="LTU1" s="120"/>
      <c r="LTV1" s="120"/>
      <c r="LTW1" s="120"/>
      <c r="LTX1" s="120"/>
      <c r="LTY1" s="120"/>
      <c r="LTZ1" s="120"/>
      <c r="LUA1" s="120"/>
      <c r="LUB1" s="120"/>
      <c r="LUC1" s="120"/>
      <c r="LUD1" s="120"/>
      <c r="LUE1" s="120"/>
      <c r="LUF1" s="120"/>
      <c r="LUG1" s="120"/>
      <c r="LUH1" s="120"/>
      <c r="LUI1" s="120"/>
      <c r="LUJ1" s="120"/>
      <c r="LUK1" s="120"/>
      <c r="LUL1" s="120"/>
      <c r="LUM1" s="120"/>
      <c r="LUN1" s="120"/>
      <c r="LUO1" s="120"/>
      <c r="LUP1" s="120"/>
      <c r="LUQ1" s="120"/>
      <c r="LUR1" s="120"/>
      <c r="LUS1" s="120"/>
      <c r="LUT1" s="120"/>
      <c r="LUU1" s="120"/>
      <c r="LUV1" s="120"/>
      <c r="LUW1" s="120"/>
      <c r="LUX1" s="120"/>
      <c r="LUY1" s="120"/>
      <c r="LUZ1" s="120"/>
      <c r="LVA1" s="120"/>
      <c r="LVB1" s="120"/>
      <c r="LVC1" s="120"/>
      <c r="LVD1" s="120"/>
      <c r="LVE1" s="120"/>
      <c r="LVF1" s="120"/>
      <c r="LVG1" s="120"/>
      <c r="LVH1" s="120"/>
      <c r="LVI1" s="120"/>
      <c r="LVJ1" s="120"/>
      <c r="LVK1" s="120"/>
      <c r="LVL1" s="120"/>
      <c r="LVM1" s="120"/>
      <c r="LVN1" s="120"/>
      <c r="LVO1" s="120"/>
      <c r="LVP1" s="120"/>
      <c r="LVQ1" s="120"/>
      <c r="LVR1" s="120"/>
      <c r="LVS1" s="120"/>
      <c r="LVT1" s="120"/>
      <c r="LVU1" s="120"/>
      <c r="LVV1" s="120"/>
      <c r="LVW1" s="120"/>
      <c r="LVX1" s="120"/>
      <c r="LVY1" s="120"/>
      <c r="LVZ1" s="120"/>
      <c r="LWA1" s="120"/>
      <c r="LWB1" s="120"/>
      <c r="LWC1" s="120"/>
      <c r="LWD1" s="120"/>
      <c r="LWE1" s="120"/>
      <c r="LWF1" s="120"/>
      <c r="LWG1" s="120"/>
      <c r="LWH1" s="120"/>
      <c r="LWI1" s="120"/>
      <c r="LWJ1" s="120"/>
      <c r="LWK1" s="120"/>
      <c r="LWL1" s="120"/>
      <c r="LWM1" s="120"/>
      <c r="LWN1" s="120"/>
      <c r="LWO1" s="120"/>
      <c r="LWP1" s="120"/>
      <c r="LWQ1" s="120"/>
      <c r="LWR1" s="120"/>
      <c r="LWS1" s="120"/>
      <c r="LWT1" s="120"/>
      <c r="LWU1" s="120"/>
      <c r="LWV1" s="120"/>
      <c r="LWW1" s="120"/>
      <c r="LWX1" s="120"/>
      <c r="LWY1" s="120"/>
      <c r="LWZ1" s="120"/>
      <c r="LXA1" s="120"/>
      <c r="LXB1" s="120"/>
      <c r="LXC1" s="120"/>
      <c r="LXD1" s="120"/>
      <c r="LXE1" s="120"/>
      <c r="LXF1" s="120"/>
      <c r="LXG1" s="120"/>
      <c r="LXH1" s="120"/>
      <c r="LXI1" s="120"/>
      <c r="LXJ1" s="120"/>
      <c r="LXK1" s="120"/>
      <c r="LXL1" s="120"/>
      <c r="LXM1" s="120"/>
      <c r="LXN1" s="120"/>
      <c r="LXO1" s="120"/>
      <c r="LXP1" s="120"/>
      <c r="LXQ1" s="120"/>
      <c r="LXR1" s="120"/>
      <c r="LXS1" s="120"/>
      <c r="LXT1" s="120"/>
      <c r="LXU1" s="120"/>
      <c r="LXV1" s="120"/>
      <c r="LXW1" s="120"/>
      <c r="LXX1" s="120"/>
      <c r="LXY1" s="120"/>
      <c r="LXZ1" s="120"/>
      <c r="LYA1" s="120"/>
      <c r="LYB1" s="120"/>
      <c r="LYC1" s="120"/>
      <c r="LYD1" s="120"/>
      <c r="LYE1" s="120"/>
      <c r="LYF1" s="120"/>
      <c r="LYG1" s="120"/>
      <c r="LYH1" s="120"/>
      <c r="LYI1" s="120"/>
      <c r="LYJ1" s="120"/>
      <c r="LYK1" s="120"/>
      <c r="LYL1" s="120"/>
      <c r="LYM1" s="120"/>
      <c r="LYN1" s="120"/>
      <c r="LYO1" s="120"/>
      <c r="LYP1" s="120"/>
      <c r="LYQ1" s="120"/>
      <c r="LYR1" s="120"/>
      <c r="LYS1" s="120"/>
      <c r="LYT1" s="120"/>
      <c r="LYU1" s="120"/>
      <c r="LYV1" s="120"/>
      <c r="LYW1" s="120"/>
      <c r="LYX1" s="120"/>
      <c r="LYY1" s="120"/>
      <c r="LYZ1" s="120"/>
      <c r="LZA1" s="120"/>
      <c r="LZB1" s="120"/>
      <c r="LZC1" s="120"/>
      <c r="LZD1" s="120"/>
      <c r="LZE1" s="120"/>
      <c r="LZF1" s="120"/>
      <c r="LZG1" s="120"/>
      <c r="LZH1" s="120"/>
      <c r="LZI1" s="120"/>
      <c r="LZJ1" s="120"/>
      <c r="LZK1" s="120"/>
      <c r="LZL1" s="120"/>
      <c r="LZM1" s="120"/>
      <c r="LZN1" s="120"/>
      <c r="LZO1" s="120"/>
      <c r="LZP1" s="120"/>
      <c r="LZQ1" s="120"/>
      <c r="LZR1" s="120"/>
      <c r="LZS1" s="120"/>
      <c r="LZT1" s="120"/>
      <c r="LZU1" s="120"/>
      <c r="LZV1" s="120"/>
      <c r="LZW1" s="120"/>
      <c r="LZX1" s="120"/>
      <c r="LZY1" s="120"/>
      <c r="LZZ1" s="120"/>
      <c r="MAA1" s="120"/>
      <c r="MAB1" s="120"/>
      <c r="MAC1" s="120"/>
      <c r="MAD1" s="120"/>
      <c r="MAE1" s="120"/>
      <c r="MAF1" s="120"/>
      <c r="MAG1" s="120"/>
      <c r="MAH1" s="120"/>
      <c r="MAI1" s="120"/>
      <c r="MAJ1" s="120"/>
      <c r="MAK1" s="120"/>
      <c r="MAL1" s="120"/>
      <c r="MAM1" s="120"/>
      <c r="MAN1" s="120"/>
      <c r="MAO1" s="120"/>
      <c r="MAP1" s="120"/>
      <c r="MAQ1" s="120"/>
      <c r="MAR1" s="120"/>
      <c r="MAS1" s="120"/>
      <c r="MAT1" s="120"/>
      <c r="MAU1" s="120"/>
      <c r="MAV1" s="120"/>
      <c r="MAW1" s="120"/>
      <c r="MAX1" s="120"/>
      <c r="MAY1" s="120"/>
      <c r="MAZ1" s="120"/>
      <c r="MBA1" s="120"/>
      <c r="MBB1" s="120"/>
      <c r="MBC1" s="120"/>
      <c r="MBD1" s="120"/>
      <c r="MBE1" s="120"/>
      <c r="MBF1" s="120"/>
      <c r="MBG1" s="120"/>
      <c r="MBH1" s="120"/>
      <c r="MBI1" s="120"/>
      <c r="MBJ1" s="120"/>
      <c r="MBK1" s="120"/>
      <c r="MBL1" s="120"/>
      <c r="MBM1" s="120"/>
      <c r="MBN1" s="120"/>
      <c r="MBO1" s="120"/>
      <c r="MBP1" s="120"/>
      <c r="MBQ1" s="120"/>
      <c r="MBR1" s="120"/>
      <c r="MBS1" s="120"/>
      <c r="MBT1" s="120"/>
      <c r="MBU1" s="120"/>
      <c r="MBV1" s="120"/>
      <c r="MBW1" s="120"/>
      <c r="MBX1" s="120"/>
      <c r="MBY1" s="120"/>
      <c r="MBZ1" s="120"/>
      <c r="MCA1" s="120"/>
      <c r="MCB1" s="120"/>
      <c r="MCC1" s="120"/>
      <c r="MCD1" s="120"/>
      <c r="MCE1" s="120"/>
      <c r="MCF1" s="120"/>
      <c r="MCG1" s="120"/>
      <c r="MCH1" s="120"/>
      <c r="MCI1" s="120"/>
      <c r="MCJ1" s="120"/>
      <c r="MCK1" s="120"/>
      <c r="MCL1" s="120"/>
      <c r="MCM1" s="120"/>
      <c r="MCN1" s="120"/>
      <c r="MCO1" s="120"/>
      <c r="MCP1" s="120"/>
      <c r="MCQ1" s="120"/>
      <c r="MCR1" s="120"/>
      <c r="MCS1" s="120"/>
      <c r="MCT1" s="120"/>
      <c r="MCU1" s="120"/>
      <c r="MCV1" s="120"/>
      <c r="MCW1" s="120"/>
      <c r="MCX1" s="120"/>
      <c r="MCY1" s="120"/>
      <c r="MCZ1" s="120"/>
      <c r="MDA1" s="120"/>
      <c r="MDB1" s="120"/>
      <c r="MDC1" s="120"/>
      <c r="MDD1" s="120"/>
      <c r="MDE1" s="120"/>
      <c r="MDF1" s="120"/>
      <c r="MDG1" s="120"/>
      <c r="MDH1" s="120"/>
      <c r="MDI1" s="120"/>
      <c r="MDJ1" s="120"/>
      <c r="MDK1" s="120"/>
      <c r="MDL1" s="120"/>
      <c r="MDM1" s="120"/>
      <c r="MDN1" s="120"/>
      <c r="MDO1" s="120"/>
      <c r="MDP1" s="120"/>
      <c r="MDQ1" s="120"/>
      <c r="MDR1" s="120"/>
      <c r="MDS1" s="120"/>
      <c r="MDT1" s="120"/>
      <c r="MDU1" s="120"/>
      <c r="MDV1" s="120"/>
      <c r="MDW1" s="120"/>
      <c r="MDX1" s="120"/>
      <c r="MDY1" s="120"/>
      <c r="MDZ1" s="120"/>
      <c r="MEA1" s="120"/>
      <c r="MEB1" s="120"/>
      <c r="MEC1" s="120"/>
      <c r="MED1" s="120"/>
      <c r="MEE1" s="120"/>
      <c r="MEF1" s="120"/>
      <c r="MEG1" s="120"/>
      <c r="MEH1" s="120"/>
      <c r="MEI1" s="120"/>
      <c r="MEJ1" s="120"/>
      <c r="MEK1" s="120"/>
      <c r="MEL1" s="120"/>
      <c r="MEM1" s="120"/>
      <c r="MEN1" s="120"/>
      <c r="MEO1" s="120"/>
      <c r="MEP1" s="120"/>
      <c r="MEQ1" s="120"/>
      <c r="MER1" s="120"/>
      <c r="MES1" s="120"/>
      <c r="MET1" s="120"/>
      <c r="MEU1" s="120"/>
      <c r="MEV1" s="120"/>
      <c r="MEW1" s="120"/>
      <c r="MEX1" s="120"/>
      <c r="MEY1" s="120"/>
      <c r="MEZ1" s="120"/>
      <c r="MFA1" s="120"/>
      <c r="MFB1" s="120"/>
      <c r="MFC1" s="120"/>
      <c r="MFD1" s="120"/>
      <c r="MFE1" s="120"/>
      <c r="MFF1" s="120"/>
      <c r="MFG1" s="120"/>
      <c r="MFH1" s="120"/>
      <c r="MFI1" s="120"/>
      <c r="MFJ1" s="120"/>
      <c r="MFK1" s="120"/>
      <c r="MFL1" s="120"/>
      <c r="MFM1" s="120"/>
      <c r="MFN1" s="120"/>
      <c r="MFO1" s="120"/>
      <c r="MFP1" s="120"/>
      <c r="MFQ1" s="120"/>
      <c r="MFR1" s="120"/>
      <c r="MFS1" s="120"/>
      <c r="MFT1" s="120"/>
      <c r="MFU1" s="120"/>
      <c r="MFV1" s="120"/>
      <c r="MFW1" s="120"/>
      <c r="MFX1" s="120"/>
      <c r="MFY1" s="120"/>
      <c r="MFZ1" s="120"/>
      <c r="MGA1" s="120"/>
      <c r="MGB1" s="120"/>
      <c r="MGC1" s="120"/>
      <c r="MGD1" s="120"/>
      <c r="MGE1" s="120"/>
      <c r="MGF1" s="120"/>
      <c r="MGG1" s="120"/>
      <c r="MGH1" s="120"/>
      <c r="MGI1" s="120"/>
      <c r="MGJ1" s="120"/>
      <c r="MGK1" s="120"/>
      <c r="MGL1" s="120"/>
      <c r="MGM1" s="120"/>
      <c r="MGN1" s="120"/>
      <c r="MGO1" s="120"/>
      <c r="MGP1" s="120"/>
      <c r="MGQ1" s="120"/>
      <c r="MGR1" s="120"/>
      <c r="MGS1" s="120"/>
      <c r="MGT1" s="120"/>
      <c r="MGU1" s="120"/>
      <c r="MGV1" s="120"/>
      <c r="MGW1" s="120"/>
      <c r="MGX1" s="120"/>
      <c r="MGY1" s="120"/>
      <c r="MGZ1" s="120"/>
      <c r="MHA1" s="120"/>
      <c r="MHB1" s="120"/>
      <c r="MHC1" s="120"/>
      <c r="MHD1" s="120"/>
      <c r="MHE1" s="120"/>
      <c r="MHF1" s="120"/>
      <c r="MHG1" s="120"/>
      <c r="MHH1" s="120"/>
      <c r="MHI1" s="120"/>
      <c r="MHJ1" s="120"/>
      <c r="MHK1" s="120"/>
      <c r="MHL1" s="120"/>
      <c r="MHM1" s="120"/>
      <c r="MHN1" s="120"/>
      <c r="MHO1" s="120"/>
      <c r="MHP1" s="120"/>
      <c r="MHQ1" s="120"/>
      <c r="MHR1" s="120"/>
      <c r="MHS1" s="120"/>
      <c r="MHT1" s="120"/>
      <c r="MHU1" s="120"/>
      <c r="MHV1" s="120"/>
      <c r="MHW1" s="120"/>
      <c r="MHX1" s="120"/>
      <c r="MHY1" s="120"/>
      <c r="MHZ1" s="120"/>
      <c r="MIA1" s="120"/>
      <c r="MIB1" s="120"/>
      <c r="MIC1" s="120"/>
      <c r="MID1" s="120"/>
      <c r="MIE1" s="120"/>
      <c r="MIF1" s="120"/>
      <c r="MIG1" s="120"/>
      <c r="MIH1" s="120"/>
      <c r="MII1" s="120"/>
      <c r="MIJ1" s="120"/>
      <c r="MIK1" s="120"/>
      <c r="MIL1" s="120"/>
      <c r="MIM1" s="120"/>
      <c r="MIN1" s="120"/>
      <c r="MIO1" s="120"/>
      <c r="MIP1" s="120"/>
      <c r="MIQ1" s="120"/>
      <c r="MIR1" s="120"/>
      <c r="MIS1" s="120"/>
      <c r="MIT1" s="120"/>
      <c r="MIU1" s="120"/>
      <c r="MIV1" s="120"/>
      <c r="MIW1" s="120"/>
      <c r="MIX1" s="120"/>
      <c r="MIY1" s="120"/>
      <c r="MIZ1" s="120"/>
      <c r="MJA1" s="120"/>
      <c r="MJB1" s="120"/>
      <c r="MJC1" s="120"/>
      <c r="MJD1" s="120"/>
      <c r="MJE1" s="120"/>
      <c r="MJF1" s="120"/>
      <c r="MJG1" s="120"/>
      <c r="MJH1" s="120"/>
      <c r="MJI1" s="120"/>
      <c r="MJJ1" s="120"/>
      <c r="MJK1" s="120"/>
      <c r="MJL1" s="120"/>
      <c r="MJM1" s="120"/>
      <c r="MJN1" s="120"/>
      <c r="MJO1" s="120"/>
      <c r="MJP1" s="120"/>
      <c r="MJQ1" s="120"/>
      <c r="MJR1" s="120"/>
      <c r="MJS1" s="120"/>
      <c r="MJT1" s="120"/>
      <c r="MJU1" s="120"/>
      <c r="MJV1" s="120"/>
      <c r="MJW1" s="120"/>
      <c r="MJX1" s="120"/>
      <c r="MJY1" s="120"/>
      <c r="MJZ1" s="120"/>
      <c r="MKA1" s="120"/>
      <c r="MKB1" s="120"/>
      <c r="MKC1" s="120"/>
      <c r="MKD1" s="120"/>
      <c r="MKE1" s="120"/>
      <c r="MKF1" s="120"/>
      <c r="MKG1" s="120"/>
      <c r="MKH1" s="120"/>
      <c r="MKI1" s="120"/>
      <c r="MKJ1" s="120"/>
      <c r="MKK1" s="120"/>
      <c r="MKL1" s="120"/>
      <c r="MKM1" s="120"/>
      <c r="MKN1" s="120"/>
      <c r="MKO1" s="120"/>
      <c r="MKP1" s="120"/>
      <c r="MKQ1" s="120"/>
      <c r="MKR1" s="120"/>
      <c r="MKS1" s="120"/>
      <c r="MKT1" s="120"/>
      <c r="MKU1" s="120"/>
      <c r="MKV1" s="120"/>
      <c r="MKW1" s="120"/>
      <c r="MKX1" s="120"/>
      <c r="MKY1" s="120"/>
      <c r="MKZ1" s="120"/>
      <c r="MLA1" s="120"/>
      <c r="MLB1" s="120"/>
      <c r="MLC1" s="120"/>
      <c r="MLD1" s="120"/>
      <c r="MLE1" s="120"/>
      <c r="MLF1" s="120"/>
      <c r="MLG1" s="120"/>
      <c r="MLH1" s="120"/>
      <c r="MLI1" s="120"/>
      <c r="MLJ1" s="120"/>
      <c r="MLK1" s="120"/>
      <c r="MLL1" s="120"/>
      <c r="MLM1" s="120"/>
      <c r="MLN1" s="120"/>
      <c r="MLO1" s="120"/>
      <c r="MLP1" s="120"/>
      <c r="MLQ1" s="120"/>
      <c r="MLR1" s="120"/>
      <c r="MLS1" s="120"/>
      <c r="MLT1" s="120"/>
      <c r="MLU1" s="120"/>
      <c r="MLV1" s="120"/>
      <c r="MLW1" s="120"/>
      <c r="MLX1" s="120"/>
      <c r="MLY1" s="120"/>
      <c r="MLZ1" s="120"/>
      <c r="MMA1" s="120"/>
      <c r="MMB1" s="120"/>
      <c r="MMC1" s="120"/>
      <c r="MMD1" s="120"/>
      <c r="MME1" s="120"/>
      <c r="MMF1" s="120"/>
      <c r="MMG1" s="120"/>
      <c r="MMH1" s="120"/>
      <c r="MMI1" s="120"/>
      <c r="MMJ1" s="120"/>
      <c r="MMK1" s="120"/>
      <c r="MML1" s="120"/>
      <c r="MMM1" s="120"/>
      <c r="MMN1" s="120"/>
      <c r="MMO1" s="120"/>
      <c r="MMP1" s="120"/>
      <c r="MMQ1" s="120"/>
      <c r="MMR1" s="120"/>
      <c r="MMS1" s="120"/>
      <c r="MMT1" s="120"/>
      <c r="MMU1" s="120"/>
      <c r="MMV1" s="120"/>
      <c r="MMW1" s="120"/>
      <c r="MMX1" s="120"/>
      <c r="MMY1" s="120"/>
      <c r="MMZ1" s="120"/>
      <c r="MNA1" s="120"/>
      <c r="MNB1" s="120"/>
      <c r="MNC1" s="120"/>
      <c r="MND1" s="120"/>
      <c r="MNE1" s="120"/>
      <c r="MNF1" s="120"/>
      <c r="MNG1" s="120"/>
      <c r="MNH1" s="120"/>
      <c r="MNI1" s="120"/>
      <c r="MNJ1" s="120"/>
      <c r="MNK1" s="120"/>
      <c r="MNL1" s="120"/>
      <c r="MNM1" s="120"/>
      <c r="MNN1" s="120"/>
      <c r="MNO1" s="120"/>
      <c r="MNP1" s="120"/>
      <c r="MNQ1" s="120"/>
      <c r="MNR1" s="120"/>
      <c r="MNS1" s="120"/>
      <c r="MNT1" s="120"/>
      <c r="MNU1" s="120"/>
      <c r="MNV1" s="120"/>
      <c r="MNW1" s="120"/>
      <c r="MNX1" s="120"/>
      <c r="MNY1" s="120"/>
      <c r="MNZ1" s="120"/>
      <c r="MOA1" s="120"/>
      <c r="MOB1" s="120"/>
      <c r="MOC1" s="120"/>
      <c r="MOD1" s="120"/>
      <c r="MOE1" s="120"/>
      <c r="MOF1" s="120"/>
      <c r="MOG1" s="120"/>
      <c r="MOH1" s="120"/>
      <c r="MOI1" s="120"/>
      <c r="MOJ1" s="120"/>
      <c r="MOK1" s="120"/>
      <c r="MOL1" s="120"/>
      <c r="MOM1" s="120"/>
      <c r="MON1" s="120"/>
      <c r="MOO1" s="120"/>
      <c r="MOP1" s="120"/>
      <c r="MOQ1" s="120"/>
      <c r="MOR1" s="120"/>
      <c r="MOS1" s="120"/>
      <c r="MOT1" s="120"/>
      <c r="MOU1" s="120"/>
      <c r="MOV1" s="120"/>
      <c r="MOW1" s="120"/>
      <c r="MOX1" s="120"/>
      <c r="MOY1" s="120"/>
      <c r="MOZ1" s="120"/>
      <c r="MPA1" s="120"/>
      <c r="MPB1" s="120"/>
      <c r="MPC1" s="120"/>
      <c r="MPD1" s="120"/>
      <c r="MPE1" s="120"/>
      <c r="MPF1" s="120"/>
      <c r="MPG1" s="120"/>
      <c r="MPH1" s="120"/>
      <c r="MPI1" s="120"/>
      <c r="MPJ1" s="120"/>
      <c r="MPK1" s="120"/>
      <c r="MPL1" s="120"/>
      <c r="MPM1" s="120"/>
      <c r="MPN1" s="120"/>
      <c r="MPO1" s="120"/>
      <c r="MPP1" s="120"/>
      <c r="MPQ1" s="120"/>
      <c r="MPR1" s="120"/>
      <c r="MPS1" s="120"/>
      <c r="MPT1" s="120"/>
      <c r="MPU1" s="120"/>
      <c r="MPV1" s="120"/>
      <c r="MPW1" s="120"/>
      <c r="MPX1" s="120"/>
      <c r="MPY1" s="120"/>
      <c r="MPZ1" s="120"/>
      <c r="MQA1" s="120"/>
      <c r="MQB1" s="120"/>
      <c r="MQC1" s="120"/>
      <c r="MQD1" s="120"/>
      <c r="MQE1" s="120"/>
      <c r="MQF1" s="120"/>
      <c r="MQG1" s="120"/>
      <c r="MQH1" s="120"/>
      <c r="MQI1" s="120"/>
      <c r="MQJ1" s="120"/>
      <c r="MQK1" s="120"/>
      <c r="MQL1" s="120"/>
      <c r="MQM1" s="120"/>
      <c r="MQN1" s="120"/>
      <c r="MQO1" s="120"/>
      <c r="MQP1" s="120"/>
      <c r="MQQ1" s="120"/>
      <c r="MQR1" s="120"/>
      <c r="MQS1" s="120"/>
      <c r="MQT1" s="120"/>
      <c r="MQU1" s="120"/>
      <c r="MQV1" s="120"/>
      <c r="MQW1" s="120"/>
      <c r="MQX1" s="120"/>
      <c r="MQY1" s="120"/>
      <c r="MQZ1" s="120"/>
      <c r="MRA1" s="120"/>
      <c r="MRB1" s="120"/>
      <c r="MRC1" s="120"/>
      <c r="MRD1" s="120"/>
      <c r="MRE1" s="120"/>
      <c r="MRF1" s="120"/>
      <c r="MRG1" s="120"/>
      <c r="MRH1" s="120"/>
      <c r="MRI1" s="120"/>
      <c r="MRJ1" s="120"/>
      <c r="MRK1" s="120"/>
      <c r="MRL1" s="120"/>
      <c r="MRM1" s="120"/>
      <c r="MRN1" s="120"/>
      <c r="MRO1" s="120"/>
      <c r="MRP1" s="120"/>
      <c r="MRQ1" s="120"/>
      <c r="MRR1" s="120"/>
      <c r="MRS1" s="120"/>
      <c r="MRT1" s="120"/>
      <c r="MRU1" s="120"/>
      <c r="MRV1" s="120"/>
      <c r="MRW1" s="120"/>
      <c r="MRX1" s="120"/>
      <c r="MRY1" s="120"/>
      <c r="MRZ1" s="120"/>
      <c r="MSA1" s="120"/>
      <c r="MSB1" s="120"/>
      <c r="MSC1" s="120"/>
      <c r="MSD1" s="120"/>
      <c r="MSE1" s="120"/>
      <c r="MSF1" s="120"/>
      <c r="MSG1" s="120"/>
      <c r="MSH1" s="120"/>
      <c r="MSI1" s="120"/>
      <c r="MSJ1" s="120"/>
      <c r="MSK1" s="120"/>
      <c r="MSL1" s="120"/>
      <c r="MSM1" s="120"/>
      <c r="MSN1" s="120"/>
      <c r="MSO1" s="120"/>
      <c r="MSP1" s="120"/>
      <c r="MSQ1" s="120"/>
      <c r="MSR1" s="120"/>
      <c r="MSS1" s="120"/>
      <c r="MST1" s="120"/>
      <c r="MSU1" s="120"/>
      <c r="MSV1" s="120"/>
      <c r="MSW1" s="120"/>
      <c r="MSX1" s="120"/>
      <c r="MSY1" s="120"/>
      <c r="MSZ1" s="120"/>
      <c r="MTA1" s="120"/>
      <c r="MTB1" s="120"/>
      <c r="MTC1" s="120"/>
      <c r="MTD1" s="120"/>
      <c r="MTE1" s="120"/>
      <c r="MTF1" s="120"/>
      <c r="MTG1" s="120"/>
      <c r="MTH1" s="120"/>
      <c r="MTI1" s="120"/>
      <c r="MTJ1" s="120"/>
      <c r="MTK1" s="120"/>
      <c r="MTL1" s="120"/>
      <c r="MTM1" s="120"/>
      <c r="MTN1" s="120"/>
      <c r="MTO1" s="120"/>
      <c r="MTP1" s="120"/>
      <c r="MTQ1" s="120"/>
      <c r="MTR1" s="120"/>
      <c r="MTS1" s="120"/>
      <c r="MTT1" s="120"/>
      <c r="MTU1" s="120"/>
      <c r="MTV1" s="120"/>
      <c r="MTW1" s="120"/>
      <c r="MTX1" s="120"/>
      <c r="MTY1" s="120"/>
      <c r="MTZ1" s="120"/>
      <c r="MUA1" s="120"/>
      <c r="MUB1" s="120"/>
      <c r="MUC1" s="120"/>
      <c r="MUD1" s="120"/>
      <c r="MUE1" s="120"/>
      <c r="MUF1" s="120"/>
      <c r="MUG1" s="120"/>
      <c r="MUH1" s="120"/>
      <c r="MUI1" s="120"/>
      <c r="MUJ1" s="120"/>
      <c r="MUK1" s="120"/>
      <c r="MUL1" s="120"/>
      <c r="MUM1" s="120"/>
      <c r="MUN1" s="120"/>
      <c r="MUO1" s="120"/>
      <c r="MUP1" s="120"/>
      <c r="MUQ1" s="120"/>
      <c r="MUR1" s="120"/>
      <c r="MUS1" s="120"/>
      <c r="MUT1" s="120"/>
      <c r="MUU1" s="120"/>
      <c r="MUV1" s="120"/>
      <c r="MUW1" s="120"/>
      <c r="MUX1" s="120"/>
      <c r="MUY1" s="120"/>
      <c r="MUZ1" s="120"/>
      <c r="MVA1" s="120"/>
      <c r="MVB1" s="120"/>
      <c r="MVC1" s="120"/>
      <c r="MVD1" s="120"/>
      <c r="MVE1" s="120"/>
      <c r="MVF1" s="120"/>
      <c r="MVG1" s="120"/>
      <c r="MVH1" s="120"/>
      <c r="MVI1" s="120"/>
      <c r="MVJ1" s="120"/>
      <c r="MVK1" s="120"/>
      <c r="MVL1" s="120"/>
      <c r="MVM1" s="120"/>
      <c r="MVN1" s="120"/>
      <c r="MVO1" s="120"/>
      <c r="MVP1" s="120"/>
      <c r="MVQ1" s="120"/>
      <c r="MVR1" s="120"/>
      <c r="MVS1" s="120"/>
      <c r="MVT1" s="120"/>
      <c r="MVU1" s="120"/>
      <c r="MVV1" s="120"/>
      <c r="MVW1" s="120"/>
      <c r="MVX1" s="120"/>
      <c r="MVY1" s="120"/>
      <c r="MVZ1" s="120"/>
      <c r="MWA1" s="120"/>
      <c r="MWB1" s="120"/>
      <c r="MWC1" s="120"/>
      <c r="MWD1" s="120"/>
      <c r="MWE1" s="120"/>
      <c r="MWF1" s="120"/>
      <c r="MWG1" s="120"/>
      <c r="MWH1" s="120"/>
      <c r="MWI1" s="120"/>
      <c r="MWJ1" s="120"/>
      <c r="MWK1" s="120"/>
      <c r="MWL1" s="120"/>
      <c r="MWM1" s="120"/>
      <c r="MWN1" s="120"/>
      <c r="MWO1" s="120"/>
      <c r="MWP1" s="120"/>
      <c r="MWQ1" s="120"/>
      <c r="MWR1" s="120"/>
      <c r="MWS1" s="120"/>
      <c r="MWT1" s="120"/>
      <c r="MWU1" s="120"/>
      <c r="MWV1" s="120"/>
      <c r="MWW1" s="120"/>
      <c r="MWX1" s="120"/>
      <c r="MWY1" s="120"/>
      <c r="MWZ1" s="120"/>
      <c r="MXA1" s="120"/>
      <c r="MXB1" s="120"/>
      <c r="MXC1" s="120"/>
      <c r="MXD1" s="120"/>
      <c r="MXE1" s="120"/>
      <c r="MXF1" s="120"/>
      <c r="MXG1" s="120"/>
      <c r="MXH1" s="120"/>
      <c r="MXI1" s="120"/>
      <c r="MXJ1" s="120"/>
      <c r="MXK1" s="120"/>
      <c r="MXL1" s="120"/>
      <c r="MXM1" s="120"/>
      <c r="MXN1" s="120"/>
      <c r="MXO1" s="120"/>
      <c r="MXP1" s="120"/>
      <c r="MXQ1" s="120"/>
      <c r="MXR1" s="120"/>
      <c r="MXS1" s="120"/>
      <c r="MXT1" s="120"/>
      <c r="MXU1" s="120"/>
      <c r="MXV1" s="120"/>
      <c r="MXW1" s="120"/>
      <c r="MXX1" s="120"/>
      <c r="MXY1" s="120"/>
      <c r="MXZ1" s="120"/>
      <c r="MYA1" s="120"/>
      <c r="MYB1" s="120"/>
      <c r="MYC1" s="120"/>
      <c r="MYD1" s="120"/>
      <c r="MYE1" s="120"/>
      <c r="MYF1" s="120"/>
      <c r="MYG1" s="120"/>
      <c r="MYH1" s="120"/>
      <c r="MYI1" s="120"/>
      <c r="MYJ1" s="120"/>
      <c r="MYK1" s="120"/>
      <c r="MYL1" s="120"/>
      <c r="MYM1" s="120"/>
      <c r="MYN1" s="120"/>
      <c r="MYO1" s="120"/>
      <c r="MYP1" s="120"/>
      <c r="MYQ1" s="120"/>
      <c r="MYR1" s="120"/>
      <c r="MYS1" s="120"/>
      <c r="MYT1" s="120"/>
      <c r="MYU1" s="120"/>
      <c r="MYV1" s="120"/>
      <c r="MYW1" s="120"/>
      <c r="MYX1" s="120"/>
      <c r="MYY1" s="120"/>
      <c r="MYZ1" s="120"/>
      <c r="MZA1" s="120"/>
      <c r="MZB1" s="120"/>
      <c r="MZC1" s="120"/>
      <c r="MZD1" s="120"/>
      <c r="MZE1" s="120"/>
      <c r="MZF1" s="120"/>
      <c r="MZG1" s="120"/>
      <c r="MZH1" s="120"/>
      <c r="MZI1" s="120"/>
      <c r="MZJ1" s="120"/>
      <c r="MZK1" s="120"/>
      <c r="MZL1" s="120"/>
      <c r="MZM1" s="120"/>
      <c r="MZN1" s="120"/>
      <c r="MZO1" s="120"/>
      <c r="MZP1" s="120"/>
      <c r="MZQ1" s="120"/>
      <c r="MZR1" s="120"/>
      <c r="MZS1" s="120"/>
      <c r="MZT1" s="120"/>
      <c r="MZU1" s="120"/>
      <c r="MZV1" s="120"/>
      <c r="MZW1" s="120"/>
      <c r="MZX1" s="120"/>
      <c r="MZY1" s="120"/>
      <c r="MZZ1" s="120"/>
      <c r="NAA1" s="120"/>
      <c r="NAB1" s="120"/>
      <c r="NAC1" s="120"/>
      <c r="NAD1" s="120"/>
      <c r="NAE1" s="120"/>
      <c r="NAF1" s="120"/>
      <c r="NAG1" s="120"/>
      <c r="NAH1" s="120"/>
      <c r="NAI1" s="120"/>
      <c r="NAJ1" s="120"/>
      <c r="NAK1" s="120"/>
      <c r="NAL1" s="120"/>
      <c r="NAM1" s="120"/>
      <c r="NAN1" s="120"/>
      <c r="NAO1" s="120"/>
      <c r="NAP1" s="120"/>
      <c r="NAQ1" s="120"/>
      <c r="NAR1" s="120"/>
      <c r="NAS1" s="120"/>
      <c r="NAT1" s="120"/>
      <c r="NAU1" s="120"/>
      <c r="NAV1" s="120"/>
      <c r="NAW1" s="120"/>
      <c r="NAX1" s="120"/>
      <c r="NAY1" s="120"/>
      <c r="NAZ1" s="120"/>
      <c r="NBA1" s="120"/>
      <c r="NBB1" s="120"/>
      <c r="NBC1" s="120"/>
      <c r="NBD1" s="120"/>
      <c r="NBE1" s="120"/>
      <c r="NBF1" s="120"/>
      <c r="NBG1" s="120"/>
      <c r="NBH1" s="120"/>
      <c r="NBI1" s="120"/>
      <c r="NBJ1" s="120"/>
      <c r="NBK1" s="120"/>
      <c r="NBL1" s="120"/>
      <c r="NBM1" s="120"/>
      <c r="NBN1" s="120"/>
      <c r="NBO1" s="120"/>
      <c r="NBP1" s="120"/>
      <c r="NBQ1" s="120"/>
      <c r="NBR1" s="120"/>
      <c r="NBS1" s="120"/>
      <c r="NBT1" s="120"/>
      <c r="NBU1" s="120"/>
      <c r="NBV1" s="120"/>
      <c r="NBW1" s="120"/>
      <c r="NBX1" s="120"/>
      <c r="NBY1" s="120"/>
      <c r="NBZ1" s="120"/>
      <c r="NCA1" s="120"/>
      <c r="NCB1" s="120"/>
      <c r="NCC1" s="120"/>
      <c r="NCD1" s="120"/>
      <c r="NCE1" s="120"/>
      <c r="NCF1" s="120"/>
      <c r="NCG1" s="120"/>
      <c r="NCH1" s="120"/>
      <c r="NCI1" s="120"/>
      <c r="NCJ1" s="120"/>
      <c r="NCK1" s="120"/>
      <c r="NCL1" s="120"/>
      <c r="NCM1" s="120"/>
      <c r="NCN1" s="120"/>
      <c r="NCO1" s="120"/>
      <c r="NCP1" s="120"/>
      <c r="NCQ1" s="120"/>
      <c r="NCR1" s="120"/>
      <c r="NCS1" s="120"/>
      <c r="NCT1" s="120"/>
      <c r="NCU1" s="120"/>
      <c r="NCV1" s="120"/>
      <c r="NCW1" s="120"/>
      <c r="NCX1" s="120"/>
      <c r="NCY1" s="120"/>
      <c r="NCZ1" s="120"/>
      <c r="NDA1" s="120"/>
      <c r="NDB1" s="120"/>
      <c r="NDC1" s="120"/>
      <c r="NDD1" s="120"/>
      <c r="NDE1" s="120"/>
      <c r="NDF1" s="120"/>
      <c r="NDG1" s="120"/>
      <c r="NDH1" s="120"/>
      <c r="NDI1" s="120"/>
      <c r="NDJ1" s="120"/>
      <c r="NDK1" s="120"/>
      <c r="NDL1" s="120"/>
      <c r="NDM1" s="120"/>
      <c r="NDN1" s="120"/>
      <c r="NDO1" s="120"/>
      <c r="NDP1" s="120"/>
      <c r="NDQ1" s="120"/>
      <c r="NDR1" s="120"/>
      <c r="NDS1" s="120"/>
      <c r="NDT1" s="120"/>
      <c r="NDU1" s="120"/>
      <c r="NDV1" s="120"/>
      <c r="NDW1" s="120"/>
      <c r="NDX1" s="120"/>
      <c r="NDY1" s="120"/>
      <c r="NDZ1" s="120"/>
      <c r="NEA1" s="120"/>
      <c r="NEB1" s="120"/>
      <c r="NEC1" s="120"/>
      <c r="NED1" s="120"/>
      <c r="NEE1" s="120"/>
      <c r="NEF1" s="120"/>
      <c r="NEG1" s="120"/>
      <c r="NEH1" s="120"/>
      <c r="NEI1" s="120"/>
      <c r="NEJ1" s="120"/>
      <c r="NEK1" s="120"/>
      <c r="NEL1" s="120"/>
      <c r="NEM1" s="120"/>
      <c r="NEN1" s="120"/>
      <c r="NEO1" s="120"/>
      <c r="NEP1" s="120"/>
      <c r="NEQ1" s="120"/>
      <c r="NER1" s="120"/>
      <c r="NES1" s="120"/>
      <c r="NET1" s="120"/>
      <c r="NEU1" s="120"/>
      <c r="NEV1" s="120"/>
      <c r="NEW1" s="120"/>
      <c r="NEX1" s="120"/>
      <c r="NEY1" s="120"/>
      <c r="NEZ1" s="120"/>
      <c r="NFA1" s="120"/>
      <c r="NFB1" s="120"/>
      <c r="NFC1" s="120"/>
      <c r="NFD1" s="120"/>
      <c r="NFE1" s="120"/>
      <c r="NFF1" s="120"/>
      <c r="NFG1" s="120"/>
      <c r="NFH1" s="120"/>
      <c r="NFI1" s="120"/>
      <c r="NFJ1" s="120"/>
      <c r="NFK1" s="120"/>
      <c r="NFL1" s="120"/>
      <c r="NFM1" s="120"/>
      <c r="NFN1" s="120"/>
      <c r="NFO1" s="120"/>
      <c r="NFP1" s="120"/>
      <c r="NFQ1" s="120"/>
      <c r="NFR1" s="120"/>
      <c r="NFS1" s="120"/>
      <c r="NFT1" s="120"/>
      <c r="NFU1" s="120"/>
      <c r="NFV1" s="120"/>
      <c r="NFW1" s="120"/>
      <c r="NFX1" s="120"/>
      <c r="NFY1" s="120"/>
      <c r="NFZ1" s="120"/>
      <c r="NGA1" s="120"/>
      <c r="NGB1" s="120"/>
      <c r="NGC1" s="120"/>
      <c r="NGD1" s="120"/>
      <c r="NGE1" s="120"/>
      <c r="NGF1" s="120"/>
      <c r="NGG1" s="120"/>
      <c r="NGH1" s="120"/>
      <c r="NGI1" s="120"/>
      <c r="NGJ1" s="120"/>
      <c r="NGK1" s="120"/>
      <c r="NGL1" s="120"/>
      <c r="NGM1" s="120"/>
      <c r="NGN1" s="120"/>
      <c r="NGO1" s="120"/>
      <c r="NGP1" s="120"/>
      <c r="NGQ1" s="120"/>
      <c r="NGR1" s="120"/>
      <c r="NGS1" s="120"/>
      <c r="NGT1" s="120"/>
      <c r="NGU1" s="120"/>
      <c r="NGV1" s="120"/>
      <c r="NGW1" s="120"/>
      <c r="NGX1" s="120"/>
      <c r="NGY1" s="120"/>
      <c r="NGZ1" s="120"/>
      <c r="NHA1" s="120"/>
      <c r="NHB1" s="120"/>
      <c r="NHC1" s="120"/>
      <c r="NHD1" s="120"/>
      <c r="NHE1" s="120"/>
      <c r="NHF1" s="120"/>
      <c r="NHG1" s="120"/>
      <c r="NHH1" s="120"/>
      <c r="NHI1" s="120"/>
      <c r="NHJ1" s="120"/>
      <c r="NHK1" s="120"/>
      <c r="NHL1" s="120"/>
      <c r="NHM1" s="120"/>
      <c r="NHN1" s="120"/>
      <c r="NHO1" s="120"/>
      <c r="NHP1" s="120"/>
      <c r="NHQ1" s="120"/>
      <c r="NHR1" s="120"/>
      <c r="NHS1" s="120"/>
      <c r="NHT1" s="120"/>
      <c r="NHU1" s="120"/>
      <c r="NHV1" s="120"/>
      <c r="NHW1" s="120"/>
      <c r="NHX1" s="120"/>
      <c r="NHY1" s="120"/>
      <c r="NHZ1" s="120"/>
      <c r="NIA1" s="120"/>
      <c r="NIB1" s="120"/>
      <c r="NIC1" s="120"/>
      <c r="NID1" s="120"/>
      <c r="NIE1" s="120"/>
      <c r="NIF1" s="120"/>
      <c r="NIG1" s="120"/>
      <c r="NIH1" s="120"/>
      <c r="NII1" s="120"/>
      <c r="NIJ1" s="120"/>
      <c r="NIK1" s="120"/>
      <c r="NIL1" s="120"/>
      <c r="NIM1" s="120"/>
      <c r="NIN1" s="120"/>
      <c r="NIO1" s="120"/>
      <c r="NIP1" s="120"/>
      <c r="NIQ1" s="120"/>
      <c r="NIR1" s="120"/>
      <c r="NIS1" s="120"/>
      <c r="NIT1" s="120"/>
      <c r="NIU1" s="120"/>
      <c r="NIV1" s="120"/>
      <c r="NIW1" s="120"/>
      <c r="NIX1" s="120"/>
      <c r="NIY1" s="120"/>
      <c r="NIZ1" s="120"/>
      <c r="NJA1" s="120"/>
      <c r="NJB1" s="120"/>
      <c r="NJC1" s="120"/>
      <c r="NJD1" s="120"/>
      <c r="NJE1" s="120"/>
      <c r="NJF1" s="120"/>
      <c r="NJG1" s="120"/>
      <c r="NJH1" s="120"/>
      <c r="NJI1" s="120"/>
      <c r="NJJ1" s="120"/>
      <c r="NJK1" s="120"/>
      <c r="NJL1" s="120"/>
      <c r="NJM1" s="120"/>
      <c r="NJN1" s="120"/>
      <c r="NJO1" s="120"/>
      <c r="NJP1" s="120"/>
      <c r="NJQ1" s="120"/>
      <c r="NJR1" s="120"/>
      <c r="NJS1" s="120"/>
      <c r="NJT1" s="120"/>
      <c r="NJU1" s="120"/>
      <c r="NJV1" s="120"/>
      <c r="NJW1" s="120"/>
      <c r="NJX1" s="120"/>
      <c r="NJY1" s="120"/>
      <c r="NJZ1" s="120"/>
      <c r="NKA1" s="120"/>
      <c r="NKB1" s="120"/>
      <c r="NKC1" s="120"/>
      <c r="NKD1" s="120"/>
      <c r="NKE1" s="120"/>
      <c r="NKF1" s="120"/>
      <c r="NKG1" s="120"/>
      <c r="NKH1" s="120"/>
      <c r="NKI1" s="120"/>
      <c r="NKJ1" s="120"/>
      <c r="NKK1" s="120"/>
      <c r="NKL1" s="120"/>
      <c r="NKM1" s="120"/>
      <c r="NKN1" s="120"/>
      <c r="NKO1" s="120"/>
      <c r="NKP1" s="120"/>
      <c r="NKQ1" s="120"/>
      <c r="NKR1" s="120"/>
      <c r="NKS1" s="120"/>
      <c r="NKT1" s="120"/>
      <c r="NKU1" s="120"/>
      <c r="NKV1" s="120"/>
      <c r="NKW1" s="120"/>
      <c r="NKX1" s="120"/>
      <c r="NKY1" s="120"/>
      <c r="NKZ1" s="120"/>
      <c r="NLA1" s="120"/>
      <c r="NLB1" s="120"/>
      <c r="NLC1" s="120"/>
      <c r="NLD1" s="120"/>
      <c r="NLE1" s="120"/>
      <c r="NLF1" s="120"/>
      <c r="NLG1" s="120"/>
      <c r="NLH1" s="120"/>
      <c r="NLI1" s="120"/>
      <c r="NLJ1" s="120"/>
      <c r="NLK1" s="120"/>
      <c r="NLL1" s="120"/>
      <c r="NLM1" s="120"/>
      <c r="NLN1" s="120"/>
      <c r="NLO1" s="120"/>
      <c r="NLP1" s="120"/>
      <c r="NLQ1" s="120"/>
      <c r="NLR1" s="120"/>
      <c r="NLS1" s="120"/>
      <c r="NLT1" s="120"/>
      <c r="NLU1" s="120"/>
      <c r="NLV1" s="120"/>
      <c r="NLW1" s="120"/>
      <c r="NLX1" s="120"/>
      <c r="NLY1" s="120"/>
      <c r="NLZ1" s="120"/>
      <c r="NMA1" s="120"/>
      <c r="NMB1" s="120"/>
      <c r="NMC1" s="120"/>
      <c r="NMD1" s="120"/>
      <c r="NME1" s="120"/>
      <c r="NMF1" s="120"/>
      <c r="NMG1" s="120"/>
      <c r="NMH1" s="120"/>
      <c r="NMI1" s="120"/>
      <c r="NMJ1" s="120"/>
      <c r="NMK1" s="120"/>
      <c r="NML1" s="120"/>
      <c r="NMM1" s="120"/>
      <c r="NMN1" s="120"/>
      <c r="NMO1" s="120"/>
      <c r="NMP1" s="120"/>
      <c r="NMQ1" s="120"/>
      <c r="NMR1" s="120"/>
      <c r="NMS1" s="120"/>
      <c r="NMT1" s="120"/>
      <c r="NMU1" s="120"/>
      <c r="NMV1" s="120"/>
      <c r="NMW1" s="120"/>
      <c r="NMX1" s="120"/>
      <c r="NMY1" s="120"/>
      <c r="NMZ1" s="120"/>
      <c r="NNA1" s="120"/>
      <c r="NNB1" s="120"/>
      <c r="NNC1" s="120"/>
      <c r="NND1" s="120"/>
      <c r="NNE1" s="120"/>
      <c r="NNF1" s="120"/>
      <c r="NNG1" s="120"/>
      <c r="NNH1" s="120"/>
      <c r="NNI1" s="120"/>
      <c r="NNJ1" s="120"/>
      <c r="NNK1" s="120"/>
      <c r="NNL1" s="120"/>
      <c r="NNM1" s="120"/>
      <c r="NNN1" s="120"/>
      <c r="NNO1" s="120"/>
      <c r="NNP1" s="120"/>
      <c r="NNQ1" s="120"/>
      <c r="NNR1" s="120"/>
      <c r="NNS1" s="120"/>
      <c r="NNT1" s="120"/>
      <c r="NNU1" s="120"/>
      <c r="NNV1" s="120"/>
      <c r="NNW1" s="120"/>
      <c r="NNX1" s="120"/>
      <c r="NNY1" s="120"/>
      <c r="NNZ1" s="120"/>
      <c r="NOA1" s="120"/>
      <c r="NOB1" s="120"/>
      <c r="NOC1" s="120"/>
      <c r="NOD1" s="120"/>
      <c r="NOE1" s="120"/>
      <c r="NOF1" s="120"/>
      <c r="NOG1" s="120"/>
      <c r="NOH1" s="120"/>
      <c r="NOI1" s="120"/>
      <c r="NOJ1" s="120"/>
      <c r="NOK1" s="120"/>
      <c r="NOL1" s="120"/>
      <c r="NOM1" s="120"/>
      <c r="NON1" s="120"/>
      <c r="NOO1" s="120"/>
      <c r="NOP1" s="120"/>
      <c r="NOQ1" s="120"/>
      <c r="NOR1" s="120"/>
      <c r="NOS1" s="120"/>
      <c r="NOT1" s="120"/>
      <c r="NOU1" s="120"/>
      <c r="NOV1" s="120"/>
      <c r="NOW1" s="120"/>
      <c r="NOX1" s="120"/>
      <c r="NOY1" s="120"/>
      <c r="NOZ1" s="120"/>
      <c r="NPA1" s="120"/>
      <c r="NPB1" s="120"/>
      <c r="NPC1" s="120"/>
      <c r="NPD1" s="120"/>
      <c r="NPE1" s="120"/>
      <c r="NPF1" s="120"/>
      <c r="NPG1" s="120"/>
      <c r="NPH1" s="120"/>
      <c r="NPI1" s="120"/>
      <c r="NPJ1" s="120"/>
      <c r="NPK1" s="120"/>
      <c r="NPL1" s="120"/>
      <c r="NPM1" s="120"/>
      <c r="NPN1" s="120"/>
      <c r="NPO1" s="120"/>
      <c r="NPP1" s="120"/>
      <c r="NPQ1" s="120"/>
      <c r="NPR1" s="120"/>
      <c r="NPS1" s="120"/>
      <c r="NPT1" s="120"/>
      <c r="NPU1" s="120"/>
      <c r="NPV1" s="120"/>
      <c r="NPW1" s="120"/>
      <c r="NPX1" s="120"/>
      <c r="NPY1" s="120"/>
      <c r="NPZ1" s="120"/>
      <c r="NQA1" s="120"/>
      <c r="NQB1" s="120"/>
      <c r="NQC1" s="120"/>
      <c r="NQD1" s="120"/>
      <c r="NQE1" s="120"/>
      <c r="NQF1" s="120"/>
      <c r="NQG1" s="120"/>
      <c r="NQH1" s="120"/>
      <c r="NQI1" s="120"/>
      <c r="NQJ1" s="120"/>
      <c r="NQK1" s="120"/>
      <c r="NQL1" s="120"/>
      <c r="NQM1" s="120"/>
      <c r="NQN1" s="120"/>
      <c r="NQO1" s="120"/>
      <c r="NQP1" s="120"/>
      <c r="NQQ1" s="120"/>
      <c r="NQR1" s="120"/>
      <c r="NQS1" s="120"/>
      <c r="NQT1" s="120"/>
      <c r="NQU1" s="120"/>
      <c r="NQV1" s="120"/>
      <c r="NQW1" s="120"/>
      <c r="NQX1" s="120"/>
      <c r="NQY1" s="120"/>
      <c r="NQZ1" s="120"/>
      <c r="NRA1" s="120"/>
      <c r="NRB1" s="120"/>
      <c r="NRC1" s="120"/>
      <c r="NRD1" s="120"/>
      <c r="NRE1" s="120"/>
      <c r="NRF1" s="120"/>
      <c r="NRG1" s="120"/>
      <c r="NRH1" s="120"/>
      <c r="NRI1" s="120"/>
      <c r="NRJ1" s="120"/>
      <c r="NRK1" s="120"/>
      <c r="NRL1" s="120"/>
      <c r="NRM1" s="120"/>
      <c r="NRN1" s="120"/>
      <c r="NRO1" s="120"/>
      <c r="NRP1" s="120"/>
      <c r="NRQ1" s="120"/>
      <c r="NRR1" s="120"/>
      <c r="NRS1" s="120"/>
      <c r="NRT1" s="120"/>
      <c r="NRU1" s="120"/>
      <c r="NRV1" s="120"/>
      <c r="NRW1" s="120"/>
      <c r="NRX1" s="120"/>
      <c r="NRY1" s="120"/>
      <c r="NRZ1" s="120"/>
      <c r="NSA1" s="120"/>
      <c r="NSB1" s="120"/>
      <c r="NSC1" s="120"/>
      <c r="NSD1" s="120"/>
      <c r="NSE1" s="120"/>
      <c r="NSF1" s="120"/>
      <c r="NSG1" s="120"/>
      <c r="NSH1" s="120"/>
      <c r="NSI1" s="120"/>
      <c r="NSJ1" s="120"/>
      <c r="NSK1" s="120"/>
      <c r="NSL1" s="120"/>
      <c r="NSM1" s="120"/>
      <c r="NSN1" s="120"/>
      <c r="NSO1" s="120"/>
      <c r="NSP1" s="120"/>
      <c r="NSQ1" s="120"/>
      <c r="NSR1" s="120"/>
      <c r="NSS1" s="120"/>
      <c r="NST1" s="120"/>
      <c r="NSU1" s="120"/>
      <c r="NSV1" s="120"/>
      <c r="NSW1" s="120"/>
      <c r="NSX1" s="120"/>
      <c r="NSY1" s="120"/>
      <c r="NSZ1" s="120"/>
      <c r="NTA1" s="120"/>
      <c r="NTB1" s="120"/>
      <c r="NTC1" s="120"/>
      <c r="NTD1" s="120"/>
      <c r="NTE1" s="120"/>
      <c r="NTF1" s="120"/>
      <c r="NTG1" s="120"/>
      <c r="NTH1" s="120"/>
      <c r="NTI1" s="120"/>
      <c r="NTJ1" s="120"/>
      <c r="NTK1" s="120"/>
      <c r="NTL1" s="120"/>
      <c r="NTM1" s="120"/>
      <c r="NTN1" s="120"/>
      <c r="NTO1" s="120"/>
      <c r="NTP1" s="120"/>
      <c r="NTQ1" s="120"/>
      <c r="NTR1" s="120"/>
      <c r="NTS1" s="120"/>
      <c r="NTT1" s="120"/>
      <c r="NTU1" s="120"/>
      <c r="NTV1" s="120"/>
      <c r="NTW1" s="120"/>
      <c r="NTX1" s="120"/>
      <c r="NTY1" s="120"/>
      <c r="NTZ1" s="120"/>
      <c r="NUA1" s="120"/>
      <c r="NUB1" s="120"/>
      <c r="NUC1" s="120"/>
      <c r="NUD1" s="120"/>
      <c r="NUE1" s="120"/>
      <c r="NUF1" s="120"/>
      <c r="NUG1" s="120"/>
      <c r="NUH1" s="120"/>
      <c r="NUI1" s="120"/>
      <c r="NUJ1" s="120"/>
      <c r="NUK1" s="120"/>
      <c r="NUL1" s="120"/>
      <c r="NUM1" s="120"/>
      <c r="NUN1" s="120"/>
      <c r="NUO1" s="120"/>
      <c r="NUP1" s="120"/>
      <c r="NUQ1" s="120"/>
      <c r="NUR1" s="120"/>
      <c r="NUS1" s="120"/>
      <c r="NUT1" s="120"/>
      <c r="NUU1" s="120"/>
      <c r="NUV1" s="120"/>
      <c r="NUW1" s="120"/>
      <c r="NUX1" s="120"/>
      <c r="NUY1" s="120"/>
      <c r="NUZ1" s="120"/>
      <c r="NVA1" s="120"/>
      <c r="NVB1" s="120"/>
      <c r="NVC1" s="120"/>
      <c r="NVD1" s="120"/>
      <c r="NVE1" s="120"/>
      <c r="NVF1" s="120"/>
      <c r="NVG1" s="120"/>
      <c r="NVH1" s="120"/>
      <c r="NVI1" s="120"/>
      <c r="NVJ1" s="120"/>
      <c r="NVK1" s="120"/>
      <c r="NVL1" s="120"/>
      <c r="NVM1" s="120"/>
      <c r="NVN1" s="120"/>
      <c r="NVO1" s="120"/>
      <c r="NVP1" s="120"/>
      <c r="NVQ1" s="120"/>
      <c r="NVR1" s="120"/>
      <c r="NVS1" s="120"/>
      <c r="NVT1" s="120"/>
      <c r="NVU1" s="120"/>
      <c r="NVV1" s="120"/>
      <c r="NVW1" s="120"/>
      <c r="NVX1" s="120"/>
      <c r="NVY1" s="120"/>
      <c r="NVZ1" s="120"/>
      <c r="NWA1" s="120"/>
      <c r="NWB1" s="120"/>
      <c r="NWC1" s="120"/>
      <c r="NWD1" s="120"/>
      <c r="NWE1" s="120"/>
      <c r="NWF1" s="120"/>
      <c r="NWG1" s="120"/>
      <c r="NWH1" s="120"/>
      <c r="NWI1" s="120"/>
      <c r="NWJ1" s="120"/>
      <c r="NWK1" s="120"/>
      <c r="NWL1" s="120"/>
      <c r="NWM1" s="120"/>
      <c r="NWN1" s="120"/>
      <c r="NWO1" s="120"/>
      <c r="NWP1" s="120"/>
      <c r="NWQ1" s="120"/>
      <c r="NWR1" s="120"/>
      <c r="NWS1" s="120"/>
      <c r="NWT1" s="120"/>
      <c r="NWU1" s="120"/>
      <c r="NWV1" s="120"/>
      <c r="NWW1" s="120"/>
      <c r="NWX1" s="120"/>
      <c r="NWY1" s="120"/>
      <c r="NWZ1" s="120"/>
      <c r="NXA1" s="120"/>
      <c r="NXB1" s="120"/>
      <c r="NXC1" s="120"/>
      <c r="NXD1" s="120"/>
      <c r="NXE1" s="120"/>
      <c r="NXF1" s="120"/>
      <c r="NXG1" s="120"/>
      <c r="NXH1" s="120"/>
      <c r="NXI1" s="120"/>
      <c r="NXJ1" s="120"/>
      <c r="NXK1" s="120"/>
      <c r="NXL1" s="120"/>
      <c r="NXM1" s="120"/>
      <c r="NXN1" s="120"/>
      <c r="NXO1" s="120"/>
      <c r="NXP1" s="120"/>
      <c r="NXQ1" s="120"/>
      <c r="NXR1" s="120"/>
      <c r="NXS1" s="120"/>
      <c r="NXT1" s="120"/>
      <c r="NXU1" s="120"/>
      <c r="NXV1" s="120"/>
      <c r="NXW1" s="120"/>
      <c r="NXX1" s="120"/>
      <c r="NXY1" s="120"/>
      <c r="NXZ1" s="120"/>
      <c r="NYA1" s="120"/>
      <c r="NYB1" s="120"/>
      <c r="NYC1" s="120"/>
      <c r="NYD1" s="120"/>
      <c r="NYE1" s="120"/>
      <c r="NYF1" s="120"/>
      <c r="NYG1" s="120"/>
      <c r="NYH1" s="120"/>
      <c r="NYI1" s="120"/>
      <c r="NYJ1" s="120"/>
      <c r="NYK1" s="120"/>
      <c r="NYL1" s="120"/>
      <c r="NYM1" s="120"/>
      <c r="NYN1" s="120"/>
      <c r="NYO1" s="120"/>
      <c r="NYP1" s="120"/>
      <c r="NYQ1" s="120"/>
      <c r="NYR1" s="120"/>
      <c r="NYS1" s="120"/>
      <c r="NYT1" s="120"/>
      <c r="NYU1" s="120"/>
      <c r="NYV1" s="120"/>
      <c r="NYW1" s="120"/>
      <c r="NYX1" s="120"/>
      <c r="NYY1" s="120"/>
      <c r="NYZ1" s="120"/>
      <c r="NZA1" s="120"/>
      <c r="NZB1" s="120"/>
      <c r="NZC1" s="120"/>
      <c r="NZD1" s="120"/>
      <c r="NZE1" s="120"/>
      <c r="NZF1" s="120"/>
      <c r="NZG1" s="120"/>
      <c r="NZH1" s="120"/>
      <c r="NZI1" s="120"/>
      <c r="NZJ1" s="120"/>
      <c r="NZK1" s="120"/>
      <c r="NZL1" s="120"/>
      <c r="NZM1" s="120"/>
      <c r="NZN1" s="120"/>
      <c r="NZO1" s="120"/>
      <c r="NZP1" s="120"/>
      <c r="NZQ1" s="120"/>
      <c r="NZR1" s="120"/>
      <c r="NZS1" s="120"/>
      <c r="NZT1" s="120"/>
      <c r="NZU1" s="120"/>
      <c r="NZV1" s="120"/>
      <c r="NZW1" s="120"/>
      <c r="NZX1" s="120"/>
      <c r="NZY1" s="120"/>
      <c r="NZZ1" s="120"/>
      <c r="OAA1" s="120"/>
      <c r="OAB1" s="120"/>
      <c r="OAC1" s="120"/>
      <c r="OAD1" s="120"/>
      <c r="OAE1" s="120"/>
      <c r="OAF1" s="120"/>
      <c r="OAG1" s="120"/>
      <c r="OAH1" s="120"/>
      <c r="OAI1" s="120"/>
      <c r="OAJ1" s="120"/>
      <c r="OAK1" s="120"/>
      <c r="OAL1" s="120"/>
      <c r="OAM1" s="120"/>
      <c r="OAN1" s="120"/>
      <c r="OAO1" s="120"/>
      <c r="OAP1" s="120"/>
      <c r="OAQ1" s="120"/>
      <c r="OAR1" s="120"/>
      <c r="OAS1" s="120"/>
      <c r="OAT1" s="120"/>
      <c r="OAU1" s="120"/>
      <c r="OAV1" s="120"/>
      <c r="OAW1" s="120"/>
      <c r="OAX1" s="120"/>
      <c r="OAY1" s="120"/>
      <c r="OAZ1" s="120"/>
      <c r="OBA1" s="120"/>
      <c r="OBB1" s="120"/>
      <c r="OBC1" s="120"/>
      <c r="OBD1" s="120"/>
      <c r="OBE1" s="120"/>
      <c r="OBF1" s="120"/>
      <c r="OBG1" s="120"/>
      <c r="OBH1" s="120"/>
      <c r="OBI1" s="120"/>
      <c r="OBJ1" s="120"/>
      <c r="OBK1" s="120"/>
      <c r="OBL1" s="120"/>
      <c r="OBM1" s="120"/>
      <c r="OBN1" s="120"/>
      <c r="OBO1" s="120"/>
      <c r="OBP1" s="120"/>
      <c r="OBQ1" s="120"/>
      <c r="OBR1" s="120"/>
      <c r="OBS1" s="120"/>
      <c r="OBT1" s="120"/>
      <c r="OBU1" s="120"/>
      <c r="OBV1" s="120"/>
      <c r="OBW1" s="120"/>
      <c r="OBX1" s="120"/>
      <c r="OBY1" s="120"/>
      <c r="OBZ1" s="120"/>
      <c r="OCA1" s="120"/>
      <c r="OCB1" s="120"/>
      <c r="OCC1" s="120"/>
      <c r="OCD1" s="120"/>
      <c r="OCE1" s="120"/>
      <c r="OCF1" s="120"/>
      <c r="OCG1" s="120"/>
      <c r="OCH1" s="120"/>
      <c r="OCI1" s="120"/>
      <c r="OCJ1" s="120"/>
      <c r="OCK1" s="120"/>
      <c r="OCL1" s="120"/>
      <c r="OCM1" s="120"/>
      <c r="OCN1" s="120"/>
      <c r="OCO1" s="120"/>
      <c r="OCP1" s="120"/>
      <c r="OCQ1" s="120"/>
      <c r="OCR1" s="120"/>
      <c r="OCS1" s="120"/>
      <c r="OCT1" s="120"/>
      <c r="OCU1" s="120"/>
      <c r="OCV1" s="120"/>
      <c r="OCW1" s="120"/>
      <c r="OCX1" s="120"/>
      <c r="OCY1" s="120"/>
      <c r="OCZ1" s="120"/>
      <c r="ODA1" s="120"/>
      <c r="ODB1" s="120"/>
      <c r="ODC1" s="120"/>
      <c r="ODD1" s="120"/>
      <c r="ODE1" s="120"/>
      <c r="ODF1" s="120"/>
      <c r="ODG1" s="120"/>
      <c r="ODH1" s="120"/>
      <c r="ODI1" s="120"/>
      <c r="ODJ1" s="120"/>
      <c r="ODK1" s="120"/>
      <c r="ODL1" s="120"/>
      <c r="ODM1" s="120"/>
      <c r="ODN1" s="120"/>
      <c r="ODO1" s="120"/>
      <c r="ODP1" s="120"/>
      <c r="ODQ1" s="120"/>
      <c r="ODR1" s="120"/>
      <c r="ODS1" s="120"/>
      <c r="ODT1" s="120"/>
      <c r="ODU1" s="120"/>
      <c r="ODV1" s="120"/>
      <c r="ODW1" s="120"/>
      <c r="ODX1" s="120"/>
      <c r="ODY1" s="120"/>
      <c r="ODZ1" s="120"/>
      <c r="OEA1" s="120"/>
      <c r="OEB1" s="120"/>
      <c r="OEC1" s="120"/>
      <c r="OED1" s="120"/>
      <c r="OEE1" s="120"/>
      <c r="OEF1" s="120"/>
      <c r="OEG1" s="120"/>
      <c r="OEH1" s="120"/>
      <c r="OEI1" s="120"/>
      <c r="OEJ1" s="120"/>
      <c r="OEK1" s="120"/>
      <c r="OEL1" s="120"/>
      <c r="OEM1" s="120"/>
      <c r="OEN1" s="120"/>
      <c r="OEO1" s="120"/>
      <c r="OEP1" s="120"/>
      <c r="OEQ1" s="120"/>
      <c r="OER1" s="120"/>
      <c r="OES1" s="120"/>
      <c r="OET1" s="120"/>
      <c r="OEU1" s="120"/>
      <c r="OEV1" s="120"/>
      <c r="OEW1" s="120"/>
      <c r="OEX1" s="120"/>
      <c r="OEY1" s="120"/>
      <c r="OEZ1" s="120"/>
      <c r="OFA1" s="120"/>
      <c r="OFB1" s="120"/>
      <c r="OFC1" s="120"/>
      <c r="OFD1" s="120"/>
      <c r="OFE1" s="120"/>
      <c r="OFF1" s="120"/>
      <c r="OFG1" s="120"/>
      <c r="OFH1" s="120"/>
      <c r="OFI1" s="120"/>
      <c r="OFJ1" s="120"/>
      <c r="OFK1" s="120"/>
      <c r="OFL1" s="120"/>
      <c r="OFM1" s="120"/>
      <c r="OFN1" s="120"/>
      <c r="OFO1" s="120"/>
      <c r="OFP1" s="120"/>
      <c r="OFQ1" s="120"/>
      <c r="OFR1" s="120"/>
      <c r="OFS1" s="120"/>
      <c r="OFT1" s="120"/>
      <c r="OFU1" s="120"/>
      <c r="OFV1" s="120"/>
      <c r="OFW1" s="120"/>
      <c r="OFX1" s="120"/>
      <c r="OFY1" s="120"/>
      <c r="OFZ1" s="120"/>
      <c r="OGA1" s="120"/>
      <c r="OGB1" s="120"/>
      <c r="OGC1" s="120"/>
      <c r="OGD1" s="120"/>
      <c r="OGE1" s="120"/>
      <c r="OGF1" s="120"/>
      <c r="OGG1" s="120"/>
      <c r="OGH1" s="120"/>
      <c r="OGI1" s="120"/>
      <c r="OGJ1" s="120"/>
      <c r="OGK1" s="120"/>
      <c r="OGL1" s="120"/>
      <c r="OGM1" s="120"/>
      <c r="OGN1" s="120"/>
      <c r="OGO1" s="120"/>
      <c r="OGP1" s="120"/>
      <c r="OGQ1" s="120"/>
      <c r="OGR1" s="120"/>
      <c r="OGS1" s="120"/>
      <c r="OGT1" s="120"/>
      <c r="OGU1" s="120"/>
      <c r="OGV1" s="120"/>
      <c r="OGW1" s="120"/>
      <c r="OGX1" s="120"/>
      <c r="OGY1" s="120"/>
      <c r="OGZ1" s="120"/>
      <c r="OHA1" s="120"/>
      <c r="OHB1" s="120"/>
      <c r="OHC1" s="120"/>
      <c r="OHD1" s="120"/>
      <c r="OHE1" s="120"/>
      <c r="OHF1" s="120"/>
      <c r="OHG1" s="120"/>
      <c r="OHH1" s="120"/>
      <c r="OHI1" s="120"/>
      <c r="OHJ1" s="120"/>
      <c r="OHK1" s="120"/>
      <c r="OHL1" s="120"/>
      <c r="OHM1" s="120"/>
      <c r="OHN1" s="120"/>
      <c r="OHO1" s="120"/>
      <c r="OHP1" s="120"/>
      <c r="OHQ1" s="120"/>
      <c r="OHR1" s="120"/>
      <c r="OHS1" s="120"/>
      <c r="OHT1" s="120"/>
      <c r="OHU1" s="120"/>
      <c r="OHV1" s="120"/>
      <c r="OHW1" s="120"/>
      <c r="OHX1" s="120"/>
      <c r="OHY1" s="120"/>
      <c r="OHZ1" s="120"/>
      <c r="OIA1" s="120"/>
      <c r="OIB1" s="120"/>
      <c r="OIC1" s="120"/>
      <c r="OID1" s="120"/>
      <c r="OIE1" s="120"/>
      <c r="OIF1" s="120"/>
      <c r="OIG1" s="120"/>
      <c r="OIH1" s="120"/>
      <c r="OII1" s="120"/>
      <c r="OIJ1" s="120"/>
      <c r="OIK1" s="120"/>
      <c r="OIL1" s="120"/>
      <c r="OIM1" s="120"/>
      <c r="OIN1" s="120"/>
      <c r="OIO1" s="120"/>
      <c r="OIP1" s="120"/>
      <c r="OIQ1" s="120"/>
      <c r="OIR1" s="120"/>
      <c r="OIS1" s="120"/>
      <c r="OIT1" s="120"/>
      <c r="OIU1" s="120"/>
      <c r="OIV1" s="120"/>
      <c r="OIW1" s="120"/>
      <c r="OIX1" s="120"/>
      <c r="OIY1" s="120"/>
      <c r="OIZ1" s="120"/>
      <c r="OJA1" s="120"/>
      <c r="OJB1" s="120"/>
      <c r="OJC1" s="120"/>
      <c r="OJD1" s="120"/>
      <c r="OJE1" s="120"/>
      <c r="OJF1" s="120"/>
      <c r="OJG1" s="120"/>
      <c r="OJH1" s="120"/>
      <c r="OJI1" s="120"/>
      <c r="OJJ1" s="120"/>
      <c r="OJK1" s="120"/>
      <c r="OJL1" s="120"/>
      <c r="OJM1" s="120"/>
      <c r="OJN1" s="120"/>
      <c r="OJO1" s="120"/>
      <c r="OJP1" s="120"/>
      <c r="OJQ1" s="120"/>
      <c r="OJR1" s="120"/>
      <c r="OJS1" s="120"/>
      <c r="OJT1" s="120"/>
      <c r="OJU1" s="120"/>
      <c r="OJV1" s="120"/>
      <c r="OJW1" s="120"/>
      <c r="OJX1" s="120"/>
      <c r="OJY1" s="120"/>
      <c r="OJZ1" s="120"/>
      <c r="OKA1" s="120"/>
      <c r="OKB1" s="120"/>
      <c r="OKC1" s="120"/>
      <c r="OKD1" s="120"/>
      <c r="OKE1" s="120"/>
      <c r="OKF1" s="120"/>
      <c r="OKG1" s="120"/>
      <c r="OKH1" s="120"/>
      <c r="OKI1" s="120"/>
      <c r="OKJ1" s="120"/>
      <c r="OKK1" s="120"/>
      <c r="OKL1" s="120"/>
      <c r="OKM1" s="120"/>
      <c r="OKN1" s="120"/>
      <c r="OKO1" s="120"/>
      <c r="OKP1" s="120"/>
      <c r="OKQ1" s="120"/>
      <c r="OKR1" s="120"/>
      <c r="OKS1" s="120"/>
      <c r="OKT1" s="120"/>
      <c r="OKU1" s="120"/>
      <c r="OKV1" s="120"/>
      <c r="OKW1" s="120"/>
      <c r="OKX1" s="120"/>
      <c r="OKY1" s="120"/>
      <c r="OKZ1" s="120"/>
      <c r="OLA1" s="120"/>
      <c r="OLB1" s="120"/>
      <c r="OLC1" s="120"/>
      <c r="OLD1" s="120"/>
      <c r="OLE1" s="120"/>
      <c r="OLF1" s="120"/>
      <c r="OLG1" s="120"/>
      <c r="OLH1" s="120"/>
      <c r="OLI1" s="120"/>
      <c r="OLJ1" s="120"/>
      <c r="OLK1" s="120"/>
      <c r="OLL1" s="120"/>
      <c r="OLM1" s="120"/>
      <c r="OLN1" s="120"/>
      <c r="OLO1" s="120"/>
      <c r="OLP1" s="120"/>
      <c r="OLQ1" s="120"/>
      <c r="OLR1" s="120"/>
      <c r="OLS1" s="120"/>
      <c r="OLT1" s="120"/>
      <c r="OLU1" s="120"/>
      <c r="OLV1" s="120"/>
      <c r="OLW1" s="120"/>
      <c r="OLX1" s="120"/>
      <c r="OLY1" s="120"/>
      <c r="OLZ1" s="120"/>
      <c r="OMA1" s="120"/>
      <c r="OMB1" s="120"/>
      <c r="OMC1" s="120"/>
      <c r="OMD1" s="120"/>
      <c r="OME1" s="120"/>
      <c r="OMF1" s="120"/>
      <c r="OMG1" s="120"/>
      <c r="OMH1" s="120"/>
      <c r="OMI1" s="120"/>
      <c r="OMJ1" s="120"/>
      <c r="OMK1" s="120"/>
      <c r="OML1" s="120"/>
      <c r="OMM1" s="120"/>
      <c r="OMN1" s="120"/>
      <c r="OMO1" s="120"/>
      <c r="OMP1" s="120"/>
      <c r="OMQ1" s="120"/>
      <c r="OMR1" s="120"/>
      <c r="OMS1" s="120"/>
      <c r="OMT1" s="120"/>
      <c r="OMU1" s="120"/>
      <c r="OMV1" s="120"/>
      <c r="OMW1" s="120"/>
      <c r="OMX1" s="120"/>
      <c r="OMY1" s="120"/>
      <c r="OMZ1" s="120"/>
      <c r="ONA1" s="120"/>
      <c r="ONB1" s="120"/>
      <c r="ONC1" s="120"/>
      <c r="OND1" s="120"/>
      <c r="ONE1" s="120"/>
      <c r="ONF1" s="120"/>
      <c r="ONG1" s="120"/>
      <c r="ONH1" s="120"/>
      <c r="ONI1" s="120"/>
      <c r="ONJ1" s="120"/>
      <c r="ONK1" s="120"/>
      <c r="ONL1" s="120"/>
      <c r="ONM1" s="120"/>
      <c r="ONN1" s="120"/>
      <c r="ONO1" s="120"/>
      <c r="ONP1" s="120"/>
      <c r="ONQ1" s="120"/>
      <c r="ONR1" s="120"/>
      <c r="ONS1" s="120"/>
      <c r="ONT1" s="120"/>
      <c r="ONU1" s="120"/>
      <c r="ONV1" s="120"/>
      <c r="ONW1" s="120"/>
      <c r="ONX1" s="120"/>
      <c r="ONY1" s="120"/>
      <c r="ONZ1" s="120"/>
      <c r="OOA1" s="120"/>
      <c r="OOB1" s="120"/>
      <c r="OOC1" s="120"/>
      <c r="OOD1" s="120"/>
      <c r="OOE1" s="120"/>
      <c r="OOF1" s="120"/>
      <c r="OOG1" s="120"/>
      <c r="OOH1" s="120"/>
      <c r="OOI1" s="120"/>
      <c r="OOJ1" s="120"/>
      <c r="OOK1" s="120"/>
      <c r="OOL1" s="120"/>
      <c r="OOM1" s="120"/>
      <c r="OON1" s="120"/>
      <c r="OOO1" s="120"/>
      <c r="OOP1" s="120"/>
      <c r="OOQ1" s="120"/>
      <c r="OOR1" s="120"/>
      <c r="OOS1" s="120"/>
      <c r="OOT1" s="120"/>
      <c r="OOU1" s="120"/>
      <c r="OOV1" s="120"/>
      <c r="OOW1" s="120"/>
      <c r="OOX1" s="120"/>
      <c r="OOY1" s="120"/>
      <c r="OOZ1" s="120"/>
      <c r="OPA1" s="120"/>
      <c r="OPB1" s="120"/>
      <c r="OPC1" s="120"/>
      <c r="OPD1" s="120"/>
      <c r="OPE1" s="120"/>
      <c r="OPF1" s="120"/>
      <c r="OPG1" s="120"/>
      <c r="OPH1" s="120"/>
      <c r="OPI1" s="120"/>
      <c r="OPJ1" s="120"/>
      <c r="OPK1" s="120"/>
      <c r="OPL1" s="120"/>
      <c r="OPM1" s="120"/>
      <c r="OPN1" s="120"/>
      <c r="OPO1" s="120"/>
      <c r="OPP1" s="120"/>
      <c r="OPQ1" s="120"/>
      <c r="OPR1" s="120"/>
      <c r="OPS1" s="120"/>
      <c r="OPT1" s="120"/>
      <c r="OPU1" s="120"/>
      <c r="OPV1" s="120"/>
      <c r="OPW1" s="120"/>
      <c r="OPX1" s="120"/>
      <c r="OPY1" s="120"/>
      <c r="OPZ1" s="120"/>
      <c r="OQA1" s="120"/>
      <c r="OQB1" s="120"/>
      <c r="OQC1" s="120"/>
      <c r="OQD1" s="120"/>
      <c r="OQE1" s="120"/>
      <c r="OQF1" s="120"/>
      <c r="OQG1" s="120"/>
      <c r="OQH1" s="120"/>
      <c r="OQI1" s="120"/>
      <c r="OQJ1" s="120"/>
      <c r="OQK1" s="120"/>
      <c r="OQL1" s="120"/>
      <c r="OQM1" s="120"/>
      <c r="OQN1" s="120"/>
      <c r="OQO1" s="120"/>
      <c r="OQP1" s="120"/>
      <c r="OQQ1" s="120"/>
      <c r="OQR1" s="120"/>
      <c r="OQS1" s="120"/>
      <c r="OQT1" s="120"/>
      <c r="OQU1" s="120"/>
      <c r="OQV1" s="120"/>
      <c r="OQW1" s="120"/>
      <c r="OQX1" s="120"/>
      <c r="OQY1" s="120"/>
      <c r="OQZ1" s="120"/>
      <c r="ORA1" s="120"/>
      <c r="ORB1" s="120"/>
      <c r="ORC1" s="120"/>
      <c r="ORD1" s="120"/>
      <c r="ORE1" s="120"/>
      <c r="ORF1" s="120"/>
      <c r="ORG1" s="120"/>
      <c r="ORH1" s="120"/>
      <c r="ORI1" s="120"/>
      <c r="ORJ1" s="120"/>
      <c r="ORK1" s="120"/>
      <c r="ORL1" s="120"/>
      <c r="ORM1" s="120"/>
      <c r="ORN1" s="120"/>
      <c r="ORO1" s="120"/>
      <c r="ORP1" s="120"/>
      <c r="ORQ1" s="120"/>
      <c r="ORR1" s="120"/>
      <c r="ORS1" s="120"/>
      <c r="ORT1" s="120"/>
      <c r="ORU1" s="120"/>
      <c r="ORV1" s="120"/>
      <c r="ORW1" s="120"/>
      <c r="ORX1" s="120"/>
      <c r="ORY1" s="120"/>
      <c r="ORZ1" s="120"/>
      <c r="OSA1" s="120"/>
      <c r="OSB1" s="120"/>
      <c r="OSC1" s="120"/>
      <c r="OSD1" s="120"/>
      <c r="OSE1" s="120"/>
      <c r="OSF1" s="120"/>
      <c r="OSG1" s="120"/>
      <c r="OSH1" s="120"/>
      <c r="OSI1" s="120"/>
      <c r="OSJ1" s="120"/>
      <c r="OSK1" s="120"/>
      <c r="OSL1" s="120"/>
      <c r="OSM1" s="120"/>
      <c r="OSN1" s="120"/>
      <c r="OSO1" s="120"/>
      <c r="OSP1" s="120"/>
      <c r="OSQ1" s="120"/>
      <c r="OSR1" s="120"/>
      <c r="OSS1" s="120"/>
      <c r="OST1" s="120"/>
      <c r="OSU1" s="120"/>
      <c r="OSV1" s="120"/>
      <c r="OSW1" s="120"/>
      <c r="OSX1" s="120"/>
      <c r="OSY1" s="120"/>
      <c r="OSZ1" s="120"/>
      <c r="OTA1" s="120"/>
      <c r="OTB1" s="120"/>
      <c r="OTC1" s="120"/>
      <c r="OTD1" s="120"/>
      <c r="OTE1" s="120"/>
      <c r="OTF1" s="120"/>
      <c r="OTG1" s="120"/>
      <c r="OTH1" s="120"/>
      <c r="OTI1" s="120"/>
      <c r="OTJ1" s="120"/>
      <c r="OTK1" s="120"/>
      <c r="OTL1" s="120"/>
      <c r="OTM1" s="120"/>
      <c r="OTN1" s="120"/>
      <c r="OTO1" s="120"/>
      <c r="OTP1" s="120"/>
      <c r="OTQ1" s="120"/>
      <c r="OTR1" s="120"/>
      <c r="OTS1" s="120"/>
      <c r="OTT1" s="120"/>
      <c r="OTU1" s="120"/>
      <c r="OTV1" s="120"/>
      <c r="OTW1" s="120"/>
      <c r="OTX1" s="120"/>
      <c r="OTY1" s="120"/>
      <c r="OTZ1" s="120"/>
      <c r="OUA1" s="120"/>
      <c r="OUB1" s="120"/>
      <c r="OUC1" s="120"/>
      <c r="OUD1" s="120"/>
      <c r="OUE1" s="120"/>
      <c r="OUF1" s="120"/>
      <c r="OUG1" s="120"/>
      <c r="OUH1" s="120"/>
      <c r="OUI1" s="120"/>
      <c r="OUJ1" s="120"/>
      <c r="OUK1" s="120"/>
      <c r="OUL1" s="120"/>
      <c r="OUM1" s="120"/>
      <c r="OUN1" s="120"/>
      <c r="OUO1" s="120"/>
      <c r="OUP1" s="120"/>
      <c r="OUQ1" s="120"/>
      <c r="OUR1" s="120"/>
      <c r="OUS1" s="120"/>
      <c r="OUT1" s="120"/>
      <c r="OUU1" s="120"/>
      <c r="OUV1" s="120"/>
      <c r="OUW1" s="120"/>
      <c r="OUX1" s="120"/>
      <c r="OUY1" s="120"/>
      <c r="OUZ1" s="120"/>
      <c r="OVA1" s="120"/>
      <c r="OVB1" s="120"/>
      <c r="OVC1" s="120"/>
      <c r="OVD1" s="120"/>
      <c r="OVE1" s="120"/>
      <c r="OVF1" s="120"/>
      <c r="OVG1" s="120"/>
      <c r="OVH1" s="120"/>
      <c r="OVI1" s="120"/>
      <c r="OVJ1" s="120"/>
      <c r="OVK1" s="120"/>
      <c r="OVL1" s="120"/>
      <c r="OVM1" s="120"/>
      <c r="OVN1" s="120"/>
      <c r="OVO1" s="120"/>
      <c r="OVP1" s="120"/>
      <c r="OVQ1" s="120"/>
      <c r="OVR1" s="120"/>
      <c r="OVS1" s="120"/>
      <c r="OVT1" s="120"/>
      <c r="OVU1" s="120"/>
      <c r="OVV1" s="120"/>
      <c r="OVW1" s="120"/>
      <c r="OVX1" s="120"/>
      <c r="OVY1" s="120"/>
      <c r="OVZ1" s="120"/>
      <c r="OWA1" s="120"/>
      <c r="OWB1" s="120"/>
      <c r="OWC1" s="120"/>
      <c r="OWD1" s="120"/>
      <c r="OWE1" s="120"/>
      <c r="OWF1" s="120"/>
      <c r="OWG1" s="120"/>
      <c r="OWH1" s="120"/>
      <c r="OWI1" s="120"/>
      <c r="OWJ1" s="120"/>
      <c r="OWK1" s="120"/>
      <c r="OWL1" s="120"/>
      <c r="OWM1" s="120"/>
      <c r="OWN1" s="120"/>
      <c r="OWO1" s="120"/>
      <c r="OWP1" s="120"/>
      <c r="OWQ1" s="120"/>
      <c r="OWR1" s="120"/>
      <c r="OWS1" s="120"/>
      <c r="OWT1" s="120"/>
      <c r="OWU1" s="120"/>
      <c r="OWV1" s="120"/>
      <c r="OWW1" s="120"/>
      <c r="OWX1" s="120"/>
      <c r="OWY1" s="120"/>
      <c r="OWZ1" s="120"/>
      <c r="OXA1" s="120"/>
      <c r="OXB1" s="120"/>
      <c r="OXC1" s="120"/>
      <c r="OXD1" s="120"/>
      <c r="OXE1" s="120"/>
      <c r="OXF1" s="120"/>
      <c r="OXG1" s="120"/>
      <c r="OXH1" s="120"/>
      <c r="OXI1" s="120"/>
      <c r="OXJ1" s="120"/>
      <c r="OXK1" s="120"/>
      <c r="OXL1" s="120"/>
      <c r="OXM1" s="120"/>
      <c r="OXN1" s="120"/>
      <c r="OXO1" s="120"/>
      <c r="OXP1" s="120"/>
      <c r="OXQ1" s="120"/>
      <c r="OXR1" s="120"/>
      <c r="OXS1" s="120"/>
      <c r="OXT1" s="120"/>
      <c r="OXU1" s="120"/>
      <c r="OXV1" s="120"/>
      <c r="OXW1" s="120"/>
      <c r="OXX1" s="120"/>
      <c r="OXY1" s="120"/>
      <c r="OXZ1" s="120"/>
      <c r="OYA1" s="120"/>
      <c r="OYB1" s="120"/>
      <c r="OYC1" s="120"/>
      <c r="OYD1" s="120"/>
      <c r="OYE1" s="120"/>
      <c r="OYF1" s="120"/>
      <c r="OYG1" s="120"/>
      <c r="OYH1" s="120"/>
      <c r="OYI1" s="120"/>
      <c r="OYJ1" s="120"/>
      <c r="OYK1" s="120"/>
      <c r="OYL1" s="120"/>
      <c r="OYM1" s="120"/>
      <c r="OYN1" s="120"/>
      <c r="OYO1" s="120"/>
      <c r="OYP1" s="120"/>
      <c r="OYQ1" s="120"/>
      <c r="OYR1" s="120"/>
      <c r="OYS1" s="120"/>
      <c r="OYT1" s="120"/>
      <c r="OYU1" s="120"/>
      <c r="OYV1" s="120"/>
      <c r="OYW1" s="120"/>
      <c r="OYX1" s="120"/>
      <c r="OYY1" s="120"/>
      <c r="OYZ1" s="120"/>
      <c r="OZA1" s="120"/>
      <c r="OZB1" s="120"/>
      <c r="OZC1" s="120"/>
      <c r="OZD1" s="120"/>
      <c r="OZE1" s="120"/>
      <c r="OZF1" s="120"/>
      <c r="OZG1" s="120"/>
      <c r="OZH1" s="120"/>
      <c r="OZI1" s="120"/>
      <c r="OZJ1" s="120"/>
      <c r="OZK1" s="120"/>
      <c r="OZL1" s="120"/>
      <c r="OZM1" s="120"/>
      <c r="OZN1" s="120"/>
      <c r="OZO1" s="120"/>
      <c r="OZP1" s="120"/>
      <c r="OZQ1" s="120"/>
      <c r="OZR1" s="120"/>
      <c r="OZS1" s="120"/>
      <c r="OZT1" s="120"/>
      <c r="OZU1" s="120"/>
      <c r="OZV1" s="120"/>
      <c r="OZW1" s="120"/>
      <c r="OZX1" s="120"/>
      <c r="OZY1" s="120"/>
      <c r="OZZ1" s="120"/>
      <c r="PAA1" s="120"/>
      <c r="PAB1" s="120"/>
      <c r="PAC1" s="120"/>
      <c r="PAD1" s="120"/>
      <c r="PAE1" s="120"/>
      <c r="PAF1" s="120"/>
      <c r="PAG1" s="120"/>
      <c r="PAH1" s="120"/>
      <c r="PAI1" s="120"/>
      <c r="PAJ1" s="120"/>
      <c r="PAK1" s="120"/>
      <c r="PAL1" s="120"/>
      <c r="PAM1" s="120"/>
      <c r="PAN1" s="120"/>
      <c r="PAO1" s="120"/>
      <c r="PAP1" s="120"/>
      <c r="PAQ1" s="120"/>
      <c r="PAR1" s="120"/>
      <c r="PAS1" s="120"/>
      <c r="PAT1" s="120"/>
      <c r="PAU1" s="120"/>
      <c r="PAV1" s="120"/>
      <c r="PAW1" s="120"/>
      <c r="PAX1" s="120"/>
      <c r="PAY1" s="120"/>
      <c r="PAZ1" s="120"/>
      <c r="PBA1" s="120"/>
      <c r="PBB1" s="120"/>
      <c r="PBC1" s="120"/>
      <c r="PBD1" s="120"/>
      <c r="PBE1" s="120"/>
      <c r="PBF1" s="120"/>
      <c r="PBG1" s="120"/>
      <c r="PBH1" s="120"/>
      <c r="PBI1" s="120"/>
      <c r="PBJ1" s="120"/>
      <c r="PBK1" s="120"/>
      <c r="PBL1" s="120"/>
      <c r="PBM1" s="120"/>
      <c r="PBN1" s="120"/>
      <c r="PBO1" s="120"/>
      <c r="PBP1" s="120"/>
      <c r="PBQ1" s="120"/>
      <c r="PBR1" s="120"/>
      <c r="PBS1" s="120"/>
      <c r="PBT1" s="120"/>
      <c r="PBU1" s="120"/>
      <c r="PBV1" s="120"/>
      <c r="PBW1" s="120"/>
      <c r="PBX1" s="120"/>
      <c r="PBY1" s="120"/>
      <c r="PBZ1" s="120"/>
      <c r="PCA1" s="120"/>
      <c r="PCB1" s="120"/>
      <c r="PCC1" s="120"/>
      <c r="PCD1" s="120"/>
      <c r="PCE1" s="120"/>
      <c r="PCF1" s="120"/>
      <c r="PCG1" s="120"/>
      <c r="PCH1" s="120"/>
      <c r="PCI1" s="120"/>
      <c r="PCJ1" s="120"/>
      <c r="PCK1" s="120"/>
      <c r="PCL1" s="120"/>
      <c r="PCM1" s="120"/>
      <c r="PCN1" s="120"/>
      <c r="PCO1" s="120"/>
      <c r="PCP1" s="120"/>
      <c r="PCQ1" s="120"/>
      <c r="PCR1" s="120"/>
      <c r="PCS1" s="120"/>
      <c r="PCT1" s="120"/>
      <c r="PCU1" s="120"/>
      <c r="PCV1" s="120"/>
      <c r="PCW1" s="120"/>
      <c r="PCX1" s="120"/>
      <c r="PCY1" s="120"/>
      <c r="PCZ1" s="120"/>
      <c r="PDA1" s="120"/>
      <c r="PDB1" s="120"/>
      <c r="PDC1" s="120"/>
      <c r="PDD1" s="120"/>
      <c r="PDE1" s="120"/>
      <c r="PDF1" s="120"/>
      <c r="PDG1" s="120"/>
      <c r="PDH1" s="120"/>
      <c r="PDI1" s="120"/>
      <c r="PDJ1" s="120"/>
      <c r="PDK1" s="120"/>
      <c r="PDL1" s="120"/>
      <c r="PDM1" s="120"/>
      <c r="PDN1" s="120"/>
      <c r="PDO1" s="120"/>
      <c r="PDP1" s="120"/>
      <c r="PDQ1" s="120"/>
      <c r="PDR1" s="120"/>
      <c r="PDS1" s="120"/>
      <c r="PDT1" s="120"/>
      <c r="PDU1" s="120"/>
      <c r="PDV1" s="120"/>
      <c r="PDW1" s="120"/>
      <c r="PDX1" s="120"/>
      <c r="PDY1" s="120"/>
      <c r="PDZ1" s="120"/>
      <c r="PEA1" s="120"/>
      <c r="PEB1" s="120"/>
      <c r="PEC1" s="120"/>
      <c r="PED1" s="120"/>
      <c r="PEE1" s="120"/>
      <c r="PEF1" s="120"/>
      <c r="PEG1" s="120"/>
      <c r="PEH1" s="120"/>
      <c r="PEI1" s="120"/>
      <c r="PEJ1" s="120"/>
      <c r="PEK1" s="120"/>
      <c r="PEL1" s="120"/>
      <c r="PEM1" s="120"/>
      <c r="PEN1" s="120"/>
      <c r="PEO1" s="120"/>
      <c r="PEP1" s="120"/>
      <c r="PEQ1" s="120"/>
      <c r="PER1" s="120"/>
      <c r="PES1" s="120"/>
      <c r="PET1" s="120"/>
      <c r="PEU1" s="120"/>
      <c r="PEV1" s="120"/>
      <c r="PEW1" s="120"/>
      <c r="PEX1" s="120"/>
      <c r="PEY1" s="120"/>
      <c r="PEZ1" s="120"/>
      <c r="PFA1" s="120"/>
      <c r="PFB1" s="120"/>
      <c r="PFC1" s="120"/>
      <c r="PFD1" s="120"/>
      <c r="PFE1" s="120"/>
      <c r="PFF1" s="120"/>
      <c r="PFG1" s="120"/>
      <c r="PFH1" s="120"/>
      <c r="PFI1" s="120"/>
      <c r="PFJ1" s="120"/>
      <c r="PFK1" s="120"/>
      <c r="PFL1" s="120"/>
      <c r="PFM1" s="120"/>
      <c r="PFN1" s="120"/>
      <c r="PFO1" s="120"/>
      <c r="PFP1" s="120"/>
      <c r="PFQ1" s="120"/>
      <c r="PFR1" s="120"/>
      <c r="PFS1" s="120"/>
      <c r="PFT1" s="120"/>
      <c r="PFU1" s="120"/>
      <c r="PFV1" s="120"/>
      <c r="PFW1" s="120"/>
      <c r="PFX1" s="120"/>
      <c r="PFY1" s="120"/>
      <c r="PFZ1" s="120"/>
      <c r="PGA1" s="120"/>
      <c r="PGB1" s="120"/>
      <c r="PGC1" s="120"/>
      <c r="PGD1" s="120"/>
      <c r="PGE1" s="120"/>
      <c r="PGF1" s="120"/>
      <c r="PGG1" s="120"/>
      <c r="PGH1" s="120"/>
      <c r="PGI1" s="120"/>
      <c r="PGJ1" s="120"/>
      <c r="PGK1" s="120"/>
      <c r="PGL1" s="120"/>
      <c r="PGM1" s="120"/>
      <c r="PGN1" s="120"/>
      <c r="PGO1" s="120"/>
      <c r="PGP1" s="120"/>
      <c r="PGQ1" s="120"/>
      <c r="PGR1" s="120"/>
      <c r="PGS1" s="120"/>
      <c r="PGT1" s="120"/>
      <c r="PGU1" s="120"/>
      <c r="PGV1" s="120"/>
      <c r="PGW1" s="120"/>
      <c r="PGX1" s="120"/>
      <c r="PGY1" s="120"/>
      <c r="PGZ1" s="120"/>
      <c r="PHA1" s="120"/>
      <c r="PHB1" s="120"/>
      <c r="PHC1" s="120"/>
      <c r="PHD1" s="120"/>
      <c r="PHE1" s="120"/>
      <c r="PHF1" s="120"/>
      <c r="PHG1" s="120"/>
      <c r="PHH1" s="120"/>
      <c r="PHI1" s="120"/>
      <c r="PHJ1" s="120"/>
      <c r="PHK1" s="120"/>
      <c r="PHL1" s="120"/>
      <c r="PHM1" s="120"/>
      <c r="PHN1" s="120"/>
      <c r="PHO1" s="120"/>
      <c r="PHP1" s="120"/>
      <c r="PHQ1" s="120"/>
      <c r="PHR1" s="120"/>
      <c r="PHS1" s="120"/>
      <c r="PHT1" s="120"/>
      <c r="PHU1" s="120"/>
      <c r="PHV1" s="120"/>
      <c r="PHW1" s="120"/>
      <c r="PHX1" s="120"/>
      <c r="PHY1" s="120"/>
      <c r="PHZ1" s="120"/>
      <c r="PIA1" s="120"/>
      <c r="PIB1" s="120"/>
      <c r="PIC1" s="120"/>
      <c r="PID1" s="120"/>
      <c r="PIE1" s="120"/>
      <c r="PIF1" s="120"/>
      <c r="PIG1" s="120"/>
      <c r="PIH1" s="120"/>
      <c r="PII1" s="120"/>
      <c r="PIJ1" s="120"/>
      <c r="PIK1" s="120"/>
      <c r="PIL1" s="120"/>
      <c r="PIM1" s="120"/>
      <c r="PIN1" s="120"/>
      <c r="PIO1" s="120"/>
      <c r="PIP1" s="120"/>
      <c r="PIQ1" s="120"/>
      <c r="PIR1" s="120"/>
      <c r="PIS1" s="120"/>
      <c r="PIT1" s="120"/>
      <c r="PIU1" s="120"/>
      <c r="PIV1" s="120"/>
      <c r="PIW1" s="120"/>
      <c r="PIX1" s="120"/>
      <c r="PIY1" s="120"/>
      <c r="PIZ1" s="120"/>
      <c r="PJA1" s="120"/>
      <c r="PJB1" s="120"/>
      <c r="PJC1" s="120"/>
      <c r="PJD1" s="120"/>
      <c r="PJE1" s="120"/>
      <c r="PJF1" s="120"/>
      <c r="PJG1" s="120"/>
      <c r="PJH1" s="120"/>
      <c r="PJI1" s="120"/>
      <c r="PJJ1" s="120"/>
      <c r="PJK1" s="120"/>
      <c r="PJL1" s="120"/>
      <c r="PJM1" s="120"/>
      <c r="PJN1" s="120"/>
      <c r="PJO1" s="120"/>
      <c r="PJP1" s="120"/>
      <c r="PJQ1" s="120"/>
      <c r="PJR1" s="120"/>
      <c r="PJS1" s="120"/>
      <c r="PJT1" s="120"/>
      <c r="PJU1" s="120"/>
      <c r="PJV1" s="120"/>
      <c r="PJW1" s="120"/>
      <c r="PJX1" s="120"/>
      <c r="PJY1" s="120"/>
      <c r="PJZ1" s="120"/>
      <c r="PKA1" s="120"/>
      <c r="PKB1" s="120"/>
      <c r="PKC1" s="120"/>
      <c r="PKD1" s="120"/>
      <c r="PKE1" s="120"/>
      <c r="PKF1" s="120"/>
      <c r="PKG1" s="120"/>
      <c r="PKH1" s="120"/>
      <c r="PKI1" s="120"/>
      <c r="PKJ1" s="120"/>
      <c r="PKK1" s="120"/>
      <c r="PKL1" s="120"/>
      <c r="PKM1" s="120"/>
      <c r="PKN1" s="120"/>
      <c r="PKO1" s="120"/>
      <c r="PKP1" s="120"/>
      <c r="PKQ1" s="120"/>
      <c r="PKR1" s="120"/>
      <c r="PKS1" s="120"/>
      <c r="PKT1" s="120"/>
      <c r="PKU1" s="120"/>
      <c r="PKV1" s="120"/>
      <c r="PKW1" s="120"/>
      <c r="PKX1" s="120"/>
      <c r="PKY1" s="120"/>
      <c r="PKZ1" s="120"/>
      <c r="PLA1" s="120"/>
      <c r="PLB1" s="120"/>
      <c r="PLC1" s="120"/>
      <c r="PLD1" s="120"/>
      <c r="PLE1" s="120"/>
      <c r="PLF1" s="120"/>
      <c r="PLG1" s="120"/>
      <c r="PLH1" s="120"/>
      <c r="PLI1" s="120"/>
      <c r="PLJ1" s="120"/>
      <c r="PLK1" s="120"/>
      <c r="PLL1" s="120"/>
      <c r="PLM1" s="120"/>
      <c r="PLN1" s="120"/>
      <c r="PLO1" s="120"/>
      <c r="PLP1" s="120"/>
      <c r="PLQ1" s="120"/>
      <c r="PLR1" s="120"/>
      <c r="PLS1" s="120"/>
      <c r="PLT1" s="120"/>
      <c r="PLU1" s="120"/>
      <c r="PLV1" s="120"/>
      <c r="PLW1" s="120"/>
      <c r="PLX1" s="120"/>
      <c r="PLY1" s="120"/>
      <c r="PLZ1" s="120"/>
      <c r="PMA1" s="120"/>
      <c r="PMB1" s="120"/>
      <c r="PMC1" s="120"/>
      <c r="PMD1" s="120"/>
      <c r="PME1" s="120"/>
      <c r="PMF1" s="120"/>
      <c r="PMG1" s="120"/>
      <c r="PMH1" s="120"/>
      <c r="PMI1" s="120"/>
      <c r="PMJ1" s="120"/>
      <c r="PMK1" s="120"/>
      <c r="PML1" s="120"/>
      <c r="PMM1" s="120"/>
      <c r="PMN1" s="120"/>
      <c r="PMO1" s="120"/>
      <c r="PMP1" s="120"/>
      <c r="PMQ1" s="120"/>
      <c r="PMR1" s="120"/>
      <c r="PMS1" s="120"/>
      <c r="PMT1" s="120"/>
      <c r="PMU1" s="120"/>
      <c r="PMV1" s="120"/>
      <c r="PMW1" s="120"/>
      <c r="PMX1" s="120"/>
      <c r="PMY1" s="120"/>
      <c r="PMZ1" s="120"/>
      <c r="PNA1" s="120"/>
      <c r="PNB1" s="120"/>
      <c r="PNC1" s="120"/>
      <c r="PND1" s="120"/>
      <c r="PNE1" s="120"/>
      <c r="PNF1" s="120"/>
      <c r="PNG1" s="120"/>
      <c r="PNH1" s="120"/>
      <c r="PNI1" s="120"/>
      <c r="PNJ1" s="120"/>
      <c r="PNK1" s="120"/>
      <c r="PNL1" s="120"/>
      <c r="PNM1" s="120"/>
      <c r="PNN1" s="120"/>
      <c r="PNO1" s="120"/>
      <c r="PNP1" s="120"/>
      <c r="PNQ1" s="120"/>
      <c r="PNR1" s="120"/>
      <c r="PNS1" s="120"/>
      <c r="PNT1" s="120"/>
      <c r="PNU1" s="120"/>
      <c r="PNV1" s="120"/>
      <c r="PNW1" s="120"/>
      <c r="PNX1" s="120"/>
      <c r="PNY1" s="120"/>
      <c r="PNZ1" s="120"/>
      <c r="POA1" s="120"/>
      <c r="POB1" s="120"/>
      <c r="POC1" s="120"/>
      <c r="POD1" s="120"/>
      <c r="POE1" s="120"/>
      <c r="POF1" s="120"/>
      <c r="POG1" s="120"/>
      <c r="POH1" s="120"/>
      <c r="POI1" s="120"/>
      <c r="POJ1" s="120"/>
      <c r="POK1" s="120"/>
      <c r="POL1" s="120"/>
      <c r="POM1" s="120"/>
      <c r="PON1" s="120"/>
      <c r="POO1" s="120"/>
      <c r="POP1" s="120"/>
      <c r="POQ1" s="120"/>
      <c r="POR1" s="120"/>
      <c r="POS1" s="120"/>
      <c r="POT1" s="120"/>
      <c r="POU1" s="120"/>
      <c r="POV1" s="120"/>
      <c r="POW1" s="120"/>
      <c r="POX1" s="120"/>
      <c r="POY1" s="120"/>
      <c r="POZ1" s="120"/>
      <c r="PPA1" s="120"/>
      <c r="PPB1" s="120"/>
      <c r="PPC1" s="120"/>
      <c r="PPD1" s="120"/>
      <c r="PPE1" s="120"/>
      <c r="PPF1" s="120"/>
      <c r="PPG1" s="120"/>
      <c r="PPH1" s="120"/>
      <c r="PPI1" s="120"/>
      <c r="PPJ1" s="120"/>
      <c r="PPK1" s="120"/>
      <c r="PPL1" s="120"/>
      <c r="PPM1" s="120"/>
      <c r="PPN1" s="120"/>
      <c r="PPO1" s="120"/>
      <c r="PPP1" s="120"/>
      <c r="PPQ1" s="120"/>
      <c r="PPR1" s="120"/>
      <c r="PPS1" s="120"/>
      <c r="PPT1" s="120"/>
      <c r="PPU1" s="120"/>
      <c r="PPV1" s="120"/>
      <c r="PPW1" s="120"/>
      <c r="PPX1" s="120"/>
      <c r="PPY1" s="120"/>
      <c r="PPZ1" s="120"/>
      <c r="PQA1" s="120"/>
      <c r="PQB1" s="120"/>
      <c r="PQC1" s="120"/>
      <c r="PQD1" s="120"/>
      <c r="PQE1" s="120"/>
      <c r="PQF1" s="120"/>
      <c r="PQG1" s="120"/>
      <c r="PQH1" s="120"/>
      <c r="PQI1" s="120"/>
      <c r="PQJ1" s="120"/>
      <c r="PQK1" s="120"/>
      <c r="PQL1" s="120"/>
      <c r="PQM1" s="120"/>
      <c r="PQN1" s="120"/>
      <c r="PQO1" s="120"/>
      <c r="PQP1" s="120"/>
      <c r="PQQ1" s="120"/>
      <c r="PQR1" s="120"/>
      <c r="PQS1" s="120"/>
      <c r="PQT1" s="120"/>
      <c r="PQU1" s="120"/>
      <c r="PQV1" s="120"/>
      <c r="PQW1" s="120"/>
      <c r="PQX1" s="120"/>
      <c r="PQY1" s="120"/>
      <c r="PQZ1" s="120"/>
      <c r="PRA1" s="120"/>
      <c r="PRB1" s="120"/>
      <c r="PRC1" s="120"/>
      <c r="PRD1" s="120"/>
      <c r="PRE1" s="120"/>
      <c r="PRF1" s="120"/>
      <c r="PRG1" s="120"/>
      <c r="PRH1" s="120"/>
      <c r="PRI1" s="120"/>
      <c r="PRJ1" s="120"/>
      <c r="PRK1" s="120"/>
      <c r="PRL1" s="120"/>
      <c r="PRM1" s="120"/>
      <c r="PRN1" s="120"/>
      <c r="PRO1" s="120"/>
      <c r="PRP1" s="120"/>
      <c r="PRQ1" s="120"/>
      <c r="PRR1" s="120"/>
      <c r="PRS1" s="120"/>
      <c r="PRT1" s="120"/>
      <c r="PRU1" s="120"/>
      <c r="PRV1" s="120"/>
      <c r="PRW1" s="120"/>
      <c r="PRX1" s="120"/>
      <c r="PRY1" s="120"/>
      <c r="PRZ1" s="120"/>
      <c r="PSA1" s="120"/>
      <c r="PSB1" s="120"/>
      <c r="PSC1" s="120"/>
      <c r="PSD1" s="120"/>
      <c r="PSE1" s="120"/>
      <c r="PSF1" s="120"/>
      <c r="PSG1" s="120"/>
      <c r="PSH1" s="120"/>
      <c r="PSI1" s="120"/>
      <c r="PSJ1" s="120"/>
      <c r="PSK1" s="120"/>
      <c r="PSL1" s="120"/>
      <c r="PSM1" s="120"/>
      <c r="PSN1" s="120"/>
      <c r="PSO1" s="120"/>
      <c r="PSP1" s="120"/>
      <c r="PSQ1" s="120"/>
      <c r="PSR1" s="120"/>
      <c r="PSS1" s="120"/>
      <c r="PST1" s="120"/>
      <c r="PSU1" s="120"/>
      <c r="PSV1" s="120"/>
      <c r="PSW1" s="120"/>
      <c r="PSX1" s="120"/>
      <c r="PSY1" s="120"/>
      <c r="PSZ1" s="120"/>
      <c r="PTA1" s="120"/>
      <c r="PTB1" s="120"/>
      <c r="PTC1" s="120"/>
      <c r="PTD1" s="120"/>
      <c r="PTE1" s="120"/>
      <c r="PTF1" s="120"/>
      <c r="PTG1" s="120"/>
      <c r="PTH1" s="120"/>
      <c r="PTI1" s="120"/>
      <c r="PTJ1" s="120"/>
      <c r="PTK1" s="120"/>
      <c r="PTL1" s="120"/>
      <c r="PTM1" s="120"/>
      <c r="PTN1" s="120"/>
      <c r="PTO1" s="120"/>
      <c r="PTP1" s="120"/>
      <c r="PTQ1" s="120"/>
      <c r="PTR1" s="120"/>
      <c r="PTS1" s="120"/>
      <c r="PTT1" s="120"/>
      <c r="PTU1" s="120"/>
      <c r="PTV1" s="120"/>
      <c r="PTW1" s="120"/>
      <c r="PTX1" s="120"/>
      <c r="PTY1" s="120"/>
      <c r="PTZ1" s="120"/>
      <c r="PUA1" s="120"/>
      <c r="PUB1" s="120"/>
      <c r="PUC1" s="120"/>
      <c r="PUD1" s="120"/>
      <c r="PUE1" s="120"/>
      <c r="PUF1" s="120"/>
      <c r="PUG1" s="120"/>
      <c r="PUH1" s="120"/>
      <c r="PUI1" s="120"/>
      <c r="PUJ1" s="120"/>
      <c r="PUK1" s="120"/>
      <c r="PUL1" s="120"/>
      <c r="PUM1" s="120"/>
      <c r="PUN1" s="120"/>
      <c r="PUO1" s="120"/>
      <c r="PUP1" s="120"/>
      <c r="PUQ1" s="120"/>
      <c r="PUR1" s="120"/>
      <c r="PUS1" s="120"/>
      <c r="PUT1" s="120"/>
      <c r="PUU1" s="120"/>
      <c r="PUV1" s="120"/>
      <c r="PUW1" s="120"/>
      <c r="PUX1" s="120"/>
      <c r="PUY1" s="120"/>
      <c r="PUZ1" s="120"/>
      <c r="PVA1" s="120"/>
      <c r="PVB1" s="120"/>
      <c r="PVC1" s="120"/>
      <c r="PVD1" s="120"/>
      <c r="PVE1" s="120"/>
      <c r="PVF1" s="120"/>
      <c r="PVG1" s="120"/>
      <c r="PVH1" s="120"/>
      <c r="PVI1" s="120"/>
      <c r="PVJ1" s="120"/>
      <c r="PVK1" s="120"/>
      <c r="PVL1" s="120"/>
      <c r="PVM1" s="120"/>
      <c r="PVN1" s="120"/>
      <c r="PVO1" s="120"/>
      <c r="PVP1" s="120"/>
      <c r="PVQ1" s="120"/>
      <c r="PVR1" s="120"/>
      <c r="PVS1" s="120"/>
      <c r="PVT1" s="120"/>
      <c r="PVU1" s="120"/>
      <c r="PVV1" s="120"/>
      <c r="PVW1" s="120"/>
      <c r="PVX1" s="120"/>
      <c r="PVY1" s="120"/>
      <c r="PVZ1" s="120"/>
      <c r="PWA1" s="120"/>
      <c r="PWB1" s="120"/>
      <c r="PWC1" s="120"/>
      <c r="PWD1" s="120"/>
      <c r="PWE1" s="120"/>
      <c r="PWF1" s="120"/>
      <c r="PWG1" s="120"/>
      <c r="PWH1" s="120"/>
      <c r="PWI1" s="120"/>
      <c r="PWJ1" s="120"/>
      <c r="PWK1" s="120"/>
      <c r="PWL1" s="120"/>
      <c r="PWM1" s="120"/>
      <c r="PWN1" s="120"/>
      <c r="PWO1" s="120"/>
      <c r="PWP1" s="120"/>
      <c r="PWQ1" s="120"/>
      <c r="PWR1" s="120"/>
      <c r="PWS1" s="120"/>
      <c r="PWT1" s="120"/>
      <c r="PWU1" s="120"/>
      <c r="PWV1" s="120"/>
      <c r="PWW1" s="120"/>
      <c r="PWX1" s="120"/>
      <c r="PWY1" s="120"/>
      <c r="PWZ1" s="120"/>
      <c r="PXA1" s="120"/>
      <c r="PXB1" s="120"/>
      <c r="PXC1" s="120"/>
      <c r="PXD1" s="120"/>
      <c r="PXE1" s="120"/>
      <c r="PXF1" s="120"/>
      <c r="PXG1" s="120"/>
      <c r="PXH1" s="120"/>
      <c r="PXI1" s="120"/>
      <c r="PXJ1" s="120"/>
      <c r="PXK1" s="120"/>
      <c r="PXL1" s="120"/>
      <c r="PXM1" s="120"/>
      <c r="PXN1" s="120"/>
      <c r="PXO1" s="120"/>
      <c r="PXP1" s="120"/>
      <c r="PXQ1" s="120"/>
      <c r="PXR1" s="120"/>
      <c r="PXS1" s="120"/>
      <c r="PXT1" s="120"/>
      <c r="PXU1" s="120"/>
      <c r="PXV1" s="120"/>
      <c r="PXW1" s="120"/>
      <c r="PXX1" s="120"/>
      <c r="PXY1" s="120"/>
      <c r="PXZ1" s="120"/>
      <c r="PYA1" s="120"/>
      <c r="PYB1" s="120"/>
      <c r="PYC1" s="120"/>
      <c r="PYD1" s="120"/>
      <c r="PYE1" s="120"/>
      <c r="PYF1" s="120"/>
      <c r="PYG1" s="120"/>
      <c r="PYH1" s="120"/>
      <c r="PYI1" s="120"/>
      <c r="PYJ1" s="120"/>
      <c r="PYK1" s="120"/>
      <c r="PYL1" s="120"/>
      <c r="PYM1" s="120"/>
      <c r="PYN1" s="120"/>
      <c r="PYO1" s="120"/>
      <c r="PYP1" s="120"/>
      <c r="PYQ1" s="120"/>
      <c r="PYR1" s="120"/>
      <c r="PYS1" s="120"/>
      <c r="PYT1" s="120"/>
      <c r="PYU1" s="120"/>
      <c r="PYV1" s="120"/>
      <c r="PYW1" s="120"/>
      <c r="PYX1" s="120"/>
      <c r="PYY1" s="120"/>
      <c r="PYZ1" s="120"/>
      <c r="PZA1" s="120"/>
      <c r="PZB1" s="120"/>
      <c r="PZC1" s="120"/>
      <c r="PZD1" s="120"/>
      <c r="PZE1" s="120"/>
      <c r="PZF1" s="120"/>
      <c r="PZG1" s="120"/>
      <c r="PZH1" s="120"/>
      <c r="PZI1" s="120"/>
      <c r="PZJ1" s="120"/>
      <c r="PZK1" s="120"/>
      <c r="PZL1" s="120"/>
      <c r="PZM1" s="120"/>
      <c r="PZN1" s="120"/>
      <c r="PZO1" s="120"/>
      <c r="PZP1" s="120"/>
      <c r="PZQ1" s="120"/>
      <c r="PZR1" s="120"/>
      <c r="PZS1" s="120"/>
      <c r="PZT1" s="120"/>
      <c r="PZU1" s="120"/>
      <c r="PZV1" s="120"/>
      <c r="PZW1" s="120"/>
      <c r="PZX1" s="120"/>
      <c r="PZY1" s="120"/>
      <c r="PZZ1" s="120"/>
      <c r="QAA1" s="120"/>
      <c r="QAB1" s="120"/>
      <c r="QAC1" s="120"/>
      <c r="QAD1" s="120"/>
      <c r="QAE1" s="120"/>
      <c r="QAF1" s="120"/>
      <c r="QAG1" s="120"/>
      <c r="QAH1" s="120"/>
      <c r="QAI1" s="120"/>
      <c r="QAJ1" s="120"/>
      <c r="QAK1" s="120"/>
      <c r="QAL1" s="120"/>
      <c r="QAM1" s="120"/>
      <c r="QAN1" s="120"/>
      <c r="QAO1" s="120"/>
      <c r="QAP1" s="120"/>
      <c r="QAQ1" s="120"/>
      <c r="QAR1" s="120"/>
      <c r="QAS1" s="120"/>
      <c r="QAT1" s="120"/>
      <c r="QAU1" s="120"/>
      <c r="QAV1" s="120"/>
      <c r="QAW1" s="120"/>
      <c r="QAX1" s="120"/>
      <c r="QAY1" s="120"/>
      <c r="QAZ1" s="120"/>
      <c r="QBA1" s="120"/>
      <c r="QBB1" s="120"/>
      <c r="QBC1" s="120"/>
      <c r="QBD1" s="120"/>
      <c r="QBE1" s="120"/>
      <c r="QBF1" s="120"/>
      <c r="QBG1" s="120"/>
      <c r="QBH1" s="120"/>
      <c r="QBI1" s="120"/>
      <c r="QBJ1" s="120"/>
      <c r="QBK1" s="120"/>
      <c r="QBL1" s="120"/>
      <c r="QBM1" s="120"/>
      <c r="QBN1" s="120"/>
      <c r="QBO1" s="120"/>
      <c r="QBP1" s="120"/>
      <c r="QBQ1" s="120"/>
      <c r="QBR1" s="120"/>
      <c r="QBS1" s="120"/>
      <c r="QBT1" s="120"/>
      <c r="QBU1" s="120"/>
      <c r="QBV1" s="120"/>
      <c r="QBW1" s="120"/>
      <c r="QBX1" s="120"/>
      <c r="QBY1" s="120"/>
      <c r="QBZ1" s="120"/>
      <c r="QCA1" s="120"/>
      <c r="QCB1" s="120"/>
      <c r="QCC1" s="120"/>
      <c r="QCD1" s="120"/>
      <c r="QCE1" s="120"/>
      <c r="QCF1" s="120"/>
      <c r="QCG1" s="120"/>
      <c r="QCH1" s="120"/>
      <c r="QCI1" s="120"/>
      <c r="QCJ1" s="120"/>
      <c r="QCK1" s="120"/>
      <c r="QCL1" s="120"/>
      <c r="QCM1" s="120"/>
      <c r="QCN1" s="120"/>
      <c r="QCO1" s="120"/>
      <c r="QCP1" s="120"/>
      <c r="QCQ1" s="120"/>
      <c r="QCR1" s="120"/>
      <c r="QCS1" s="120"/>
      <c r="QCT1" s="120"/>
      <c r="QCU1" s="120"/>
      <c r="QCV1" s="120"/>
      <c r="QCW1" s="120"/>
      <c r="QCX1" s="120"/>
      <c r="QCY1" s="120"/>
      <c r="QCZ1" s="120"/>
      <c r="QDA1" s="120"/>
      <c r="QDB1" s="120"/>
      <c r="QDC1" s="120"/>
      <c r="QDD1" s="120"/>
      <c r="QDE1" s="120"/>
      <c r="QDF1" s="120"/>
      <c r="QDG1" s="120"/>
      <c r="QDH1" s="120"/>
      <c r="QDI1" s="120"/>
      <c r="QDJ1" s="120"/>
      <c r="QDK1" s="120"/>
      <c r="QDL1" s="120"/>
      <c r="QDM1" s="120"/>
      <c r="QDN1" s="120"/>
      <c r="QDO1" s="120"/>
      <c r="QDP1" s="120"/>
      <c r="QDQ1" s="120"/>
      <c r="QDR1" s="120"/>
      <c r="QDS1" s="120"/>
      <c r="QDT1" s="120"/>
      <c r="QDU1" s="120"/>
      <c r="QDV1" s="120"/>
      <c r="QDW1" s="120"/>
      <c r="QDX1" s="120"/>
      <c r="QDY1" s="120"/>
      <c r="QDZ1" s="120"/>
      <c r="QEA1" s="120"/>
      <c r="QEB1" s="120"/>
      <c r="QEC1" s="120"/>
      <c r="QED1" s="120"/>
      <c r="QEE1" s="120"/>
      <c r="QEF1" s="120"/>
      <c r="QEG1" s="120"/>
      <c r="QEH1" s="120"/>
      <c r="QEI1" s="120"/>
      <c r="QEJ1" s="120"/>
      <c r="QEK1" s="120"/>
      <c r="QEL1" s="120"/>
      <c r="QEM1" s="120"/>
      <c r="QEN1" s="120"/>
      <c r="QEO1" s="120"/>
      <c r="QEP1" s="120"/>
      <c r="QEQ1" s="120"/>
      <c r="QER1" s="120"/>
      <c r="QES1" s="120"/>
      <c r="QET1" s="120"/>
      <c r="QEU1" s="120"/>
      <c r="QEV1" s="120"/>
      <c r="QEW1" s="120"/>
      <c r="QEX1" s="120"/>
      <c r="QEY1" s="120"/>
      <c r="QEZ1" s="120"/>
      <c r="QFA1" s="120"/>
      <c r="QFB1" s="120"/>
      <c r="QFC1" s="120"/>
      <c r="QFD1" s="120"/>
      <c r="QFE1" s="120"/>
      <c r="QFF1" s="120"/>
      <c r="QFG1" s="120"/>
      <c r="QFH1" s="120"/>
      <c r="QFI1" s="120"/>
      <c r="QFJ1" s="120"/>
      <c r="QFK1" s="120"/>
      <c r="QFL1" s="120"/>
      <c r="QFM1" s="120"/>
      <c r="QFN1" s="120"/>
      <c r="QFO1" s="120"/>
      <c r="QFP1" s="120"/>
      <c r="QFQ1" s="120"/>
      <c r="QFR1" s="120"/>
      <c r="QFS1" s="120"/>
      <c r="QFT1" s="120"/>
      <c r="QFU1" s="120"/>
      <c r="QFV1" s="120"/>
      <c r="QFW1" s="120"/>
      <c r="QFX1" s="120"/>
      <c r="QFY1" s="120"/>
      <c r="QFZ1" s="120"/>
      <c r="QGA1" s="120"/>
      <c r="QGB1" s="120"/>
      <c r="QGC1" s="120"/>
      <c r="QGD1" s="120"/>
      <c r="QGE1" s="120"/>
      <c r="QGF1" s="120"/>
      <c r="QGG1" s="120"/>
      <c r="QGH1" s="120"/>
      <c r="QGI1" s="120"/>
      <c r="QGJ1" s="120"/>
      <c r="QGK1" s="120"/>
      <c r="QGL1" s="120"/>
      <c r="QGM1" s="120"/>
      <c r="QGN1" s="120"/>
      <c r="QGO1" s="120"/>
      <c r="QGP1" s="120"/>
      <c r="QGQ1" s="120"/>
      <c r="QGR1" s="120"/>
      <c r="QGS1" s="120"/>
      <c r="QGT1" s="120"/>
      <c r="QGU1" s="120"/>
      <c r="QGV1" s="120"/>
      <c r="QGW1" s="120"/>
      <c r="QGX1" s="120"/>
      <c r="QGY1" s="120"/>
      <c r="QGZ1" s="120"/>
      <c r="QHA1" s="120"/>
      <c r="QHB1" s="120"/>
      <c r="QHC1" s="120"/>
      <c r="QHD1" s="120"/>
      <c r="QHE1" s="120"/>
      <c r="QHF1" s="120"/>
      <c r="QHG1" s="120"/>
      <c r="QHH1" s="120"/>
      <c r="QHI1" s="120"/>
      <c r="QHJ1" s="120"/>
      <c r="QHK1" s="120"/>
      <c r="QHL1" s="120"/>
      <c r="QHM1" s="120"/>
      <c r="QHN1" s="120"/>
      <c r="QHO1" s="120"/>
      <c r="QHP1" s="120"/>
      <c r="QHQ1" s="120"/>
      <c r="QHR1" s="120"/>
      <c r="QHS1" s="120"/>
      <c r="QHT1" s="120"/>
      <c r="QHU1" s="120"/>
      <c r="QHV1" s="120"/>
      <c r="QHW1" s="120"/>
      <c r="QHX1" s="120"/>
      <c r="QHY1" s="120"/>
      <c r="QHZ1" s="120"/>
      <c r="QIA1" s="120"/>
      <c r="QIB1" s="120"/>
      <c r="QIC1" s="120"/>
      <c r="QID1" s="120"/>
      <c r="QIE1" s="120"/>
      <c r="QIF1" s="120"/>
      <c r="QIG1" s="120"/>
      <c r="QIH1" s="120"/>
      <c r="QII1" s="120"/>
      <c r="QIJ1" s="120"/>
      <c r="QIK1" s="120"/>
      <c r="QIL1" s="120"/>
      <c r="QIM1" s="120"/>
      <c r="QIN1" s="120"/>
      <c r="QIO1" s="120"/>
      <c r="QIP1" s="120"/>
      <c r="QIQ1" s="120"/>
      <c r="QIR1" s="120"/>
      <c r="QIS1" s="120"/>
      <c r="QIT1" s="120"/>
      <c r="QIU1" s="120"/>
      <c r="QIV1" s="120"/>
      <c r="QIW1" s="120"/>
      <c r="QIX1" s="120"/>
      <c r="QIY1" s="120"/>
      <c r="QIZ1" s="120"/>
      <c r="QJA1" s="120"/>
      <c r="QJB1" s="120"/>
      <c r="QJC1" s="120"/>
      <c r="QJD1" s="120"/>
      <c r="QJE1" s="120"/>
      <c r="QJF1" s="120"/>
      <c r="QJG1" s="120"/>
      <c r="QJH1" s="120"/>
      <c r="QJI1" s="120"/>
      <c r="QJJ1" s="120"/>
      <c r="QJK1" s="120"/>
      <c r="QJL1" s="120"/>
      <c r="QJM1" s="120"/>
      <c r="QJN1" s="120"/>
      <c r="QJO1" s="120"/>
      <c r="QJP1" s="120"/>
      <c r="QJQ1" s="120"/>
      <c r="QJR1" s="120"/>
      <c r="QJS1" s="120"/>
      <c r="QJT1" s="120"/>
      <c r="QJU1" s="120"/>
      <c r="QJV1" s="120"/>
      <c r="QJW1" s="120"/>
      <c r="QJX1" s="120"/>
      <c r="QJY1" s="120"/>
      <c r="QJZ1" s="120"/>
      <c r="QKA1" s="120"/>
      <c r="QKB1" s="120"/>
      <c r="QKC1" s="120"/>
      <c r="QKD1" s="120"/>
      <c r="QKE1" s="120"/>
      <c r="QKF1" s="120"/>
      <c r="QKG1" s="120"/>
      <c r="QKH1" s="120"/>
      <c r="QKI1" s="120"/>
      <c r="QKJ1" s="120"/>
      <c r="QKK1" s="120"/>
      <c r="QKL1" s="120"/>
      <c r="QKM1" s="120"/>
      <c r="QKN1" s="120"/>
      <c r="QKO1" s="120"/>
      <c r="QKP1" s="120"/>
      <c r="QKQ1" s="120"/>
      <c r="QKR1" s="120"/>
      <c r="QKS1" s="120"/>
      <c r="QKT1" s="120"/>
      <c r="QKU1" s="120"/>
      <c r="QKV1" s="120"/>
      <c r="QKW1" s="120"/>
      <c r="QKX1" s="120"/>
      <c r="QKY1" s="120"/>
      <c r="QKZ1" s="120"/>
      <c r="QLA1" s="120"/>
      <c r="QLB1" s="120"/>
      <c r="QLC1" s="120"/>
      <c r="QLD1" s="120"/>
      <c r="QLE1" s="120"/>
      <c r="QLF1" s="120"/>
      <c r="QLG1" s="120"/>
      <c r="QLH1" s="120"/>
      <c r="QLI1" s="120"/>
      <c r="QLJ1" s="120"/>
      <c r="QLK1" s="120"/>
      <c r="QLL1" s="120"/>
      <c r="QLM1" s="120"/>
      <c r="QLN1" s="120"/>
      <c r="QLO1" s="120"/>
      <c r="QLP1" s="120"/>
      <c r="QLQ1" s="120"/>
      <c r="QLR1" s="120"/>
      <c r="QLS1" s="120"/>
      <c r="QLT1" s="120"/>
      <c r="QLU1" s="120"/>
      <c r="QLV1" s="120"/>
      <c r="QLW1" s="120"/>
      <c r="QLX1" s="120"/>
      <c r="QLY1" s="120"/>
      <c r="QLZ1" s="120"/>
      <c r="QMA1" s="120"/>
      <c r="QMB1" s="120"/>
      <c r="QMC1" s="120"/>
      <c r="QMD1" s="120"/>
      <c r="QME1" s="120"/>
      <c r="QMF1" s="120"/>
      <c r="QMG1" s="120"/>
      <c r="QMH1" s="120"/>
      <c r="QMI1" s="120"/>
      <c r="QMJ1" s="120"/>
      <c r="QMK1" s="120"/>
      <c r="QML1" s="120"/>
      <c r="QMM1" s="120"/>
      <c r="QMN1" s="120"/>
      <c r="QMO1" s="120"/>
      <c r="QMP1" s="120"/>
      <c r="QMQ1" s="120"/>
      <c r="QMR1" s="120"/>
      <c r="QMS1" s="120"/>
      <c r="QMT1" s="120"/>
      <c r="QMU1" s="120"/>
      <c r="QMV1" s="120"/>
      <c r="QMW1" s="120"/>
      <c r="QMX1" s="120"/>
      <c r="QMY1" s="120"/>
      <c r="QMZ1" s="120"/>
      <c r="QNA1" s="120"/>
      <c r="QNB1" s="120"/>
      <c r="QNC1" s="120"/>
      <c r="QND1" s="120"/>
      <c r="QNE1" s="120"/>
      <c r="QNF1" s="120"/>
      <c r="QNG1" s="120"/>
      <c r="QNH1" s="120"/>
      <c r="QNI1" s="120"/>
      <c r="QNJ1" s="120"/>
      <c r="QNK1" s="120"/>
      <c r="QNL1" s="120"/>
      <c r="QNM1" s="120"/>
      <c r="QNN1" s="120"/>
      <c r="QNO1" s="120"/>
      <c r="QNP1" s="120"/>
      <c r="QNQ1" s="120"/>
      <c r="QNR1" s="120"/>
      <c r="QNS1" s="120"/>
      <c r="QNT1" s="120"/>
      <c r="QNU1" s="120"/>
      <c r="QNV1" s="120"/>
      <c r="QNW1" s="120"/>
      <c r="QNX1" s="120"/>
      <c r="QNY1" s="120"/>
      <c r="QNZ1" s="120"/>
      <c r="QOA1" s="120"/>
      <c r="QOB1" s="120"/>
      <c r="QOC1" s="120"/>
      <c r="QOD1" s="120"/>
      <c r="QOE1" s="120"/>
      <c r="QOF1" s="120"/>
      <c r="QOG1" s="120"/>
      <c r="QOH1" s="120"/>
      <c r="QOI1" s="120"/>
      <c r="QOJ1" s="120"/>
      <c r="QOK1" s="120"/>
      <c r="QOL1" s="120"/>
      <c r="QOM1" s="120"/>
      <c r="QON1" s="120"/>
      <c r="QOO1" s="120"/>
      <c r="QOP1" s="120"/>
      <c r="QOQ1" s="120"/>
      <c r="QOR1" s="120"/>
      <c r="QOS1" s="120"/>
      <c r="QOT1" s="120"/>
      <c r="QOU1" s="120"/>
      <c r="QOV1" s="120"/>
      <c r="QOW1" s="120"/>
      <c r="QOX1" s="120"/>
      <c r="QOY1" s="120"/>
      <c r="QOZ1" s="120"/>
      <c r="QPA1" s="120"/>
      <c r="QPB1" s="120"/>
      <c r="QPC1" s="120"/>
      <c r="QPD1" s="120"/>
      <c r="QPE1" s="120"/>
      <c r="QPF1" s="120"/>
      <c r="QPG1" s="120"/>
      <c r="QPH1" s="120"/>
      <c r="QPI1" s="120"/>
      <c r="QPJ1" s="120"/>
      <c r="QPK1" s="120"/>
      <c r="QPL1" s="120"/>
      <c r="QPM1" s="120"/>
      <c r="QPN1" s="120"/>
      <c r="QPO1" s="120"/>
      <c r="QPP1" s="120"/>
      <c r="QPQ1" s="120"/>
      <c r="QPR1" s="120"/>
      <c r="QPS1" s="120"/>
      <c r="QPT1" s="120"/>
      <c r="QPU1" s="120"/>
      <c r="QPV1" s="120"/>
      <c r="QPW1" s="120"/>
      <c r="QPX1" s="120"/>
      <c r="QPY1" s="120"/>
      <c r="QPZ1" s="120"/>
      <c r="QQA1" s="120"/>
      <c r="QQB1" s="120"/>
      <c r="QQC1" s="120"/>
      <c r="QQD1" s="120"/>
      <c r="QQE1" s="120"/>
      <c r="QQF1" s="120"/>
      <c r="QQG1" s="120"/>
      <c r="QQH1" s="120"/>
      <c r="QQI1" s="120"/>
      <c r="QQJ1" s="120"/>
      <c r="QQK1" s="120"/>
      <c r="QQL1" s="120"/>
      <c r="QQM1" s="120"/>
      <c r="QQN1" s="120"/>
      <c r="QQO1" s="120"/>
      <c r="QQP1" s="120"/>
      <c r="QQQ1" s="120"/>
      <c r="QQR1" s="120"/>
      <c r="QQS1" s="120"/>
      <c r="QQT1" s="120"/>
      <c r="QQU1" s="120"/>
      <c r="QQV1" s="120"/>
      <c r="QQW1" s="120"/>
      <c r="QQX1" s="120"/>
      <c r="QQY1" s="120"/>
      <c r="QQZ1" s="120"/>
      <c r="QRA1" s="120"/>
      <c r="QRB1" s="120"/>
      <c r="QRC1" s="120"/>
      <c r="QRD1" s="120"/>
      <c r="QRE1" s="120"/>
      <c r="QRF1" s="120"/>
      <c r="QRG1" s="120"/>
      <c r="QRH1" s="120"/>
      <c r="QRI1" s="120"/>
      <c r="QRJ1" s="120"/>
      <c r="QRK1" s="120"/>
      <c r="QRL1" s="120"/>
      <c r="QRM1" s="120"/>
      <c r="QRN1" s="120"/>
      <c r="QRO1" s="120"/>
      <c r="QRP1" s="120"/>
      <c r="QRQ1" s="120"/>
      <c r="QRR1" s="120"/>
      <c r="QRS1" s="120"/>
      <c r="QRT1" s="120"/>
      <c r="QRU1" s="120"/>
      <c r="QRV1" s="120"/>
      <c r="QRW1" s="120"/>
      <c r="QRX1" s="120"/>
      <c r="QRY1" s="120"/>
      <c r="QRZ1" s="120"/>
      <c r="QSA1" s="120"/>
      <c r="QSB1" s="120"/>
      <c r="QSC1" s="120"/>
      <c r="QSD1" s="120"/>
      <c r="QSE1" s="120"/>
      <c r="QSF1" s="120"/>
      <c r="QSG1" s="120"/>
      <c r="QSH1" s="120"/>
      <c r="QSI1" s="120"/>
      <c r="QSJ1" s="120"/>
      <c r="QSK1" s="120"/>
      <c r="QSL1" s="120"/>
      <c r="QSM1" s="120"/>
      <c r="QSN1" s="120"/>
      <c r="QSO1" s="120"/>
      <c r="QSP1" s="120"/>
      <c r="QSQ1" s="120"/>
      <c r="QSR1" s="120"/>
      <c r="QSS1" s="120"/>
      <c r="QST1" s="120"/>
      <c r="QSU1" s="120"/>
      <c r="QSV1" s="120"/>
      <c r="QSW1" s="120"/>
      <c r="QSX1" s="120"/>
      <c r="QSY1" s="120"/>
      <c r="QSZ1" s="120"/>
      <c r="QTA1" s="120"/>
      <c r="QTB1" s="120"/>
      <c r="QTC1" s="120"/>
      <c r="QTD1" s="120"/>
      <c r="QTE1" s="120"/>
      <c r="QTF1" s="120"/>
      <c r="QTG1" s="120"/>
      <c r="QTH1" s="120"/>
      <c r="QTI1" s="120"/>
      <c r="QTJ1" s="120"/>
      <c r="QTK1" s="120"/>
      <c r="QTL1" s="120"/>
      <c r="QTM1" s="120"/>
      <c r="QTN1" s="120"/>
      <c r="QTO1" s="120"/>
      <c r="QTP1" s="120"/>
      <c r="QTQ1" s="120"/>
      <c r="QTR1" s="120"/>
      <c r="QTS1" s="120"/>
      <c r="QTT1" s="120"/>
      <c r="QTU1" s="120"/>
      <c r="QTV1" s="120"/>
      <c r="QTW1" s="120"/>
      <c r="QTX1" s="120"/>
      <c r="QTY1" s="120"/>
      <c r="QTZ1" s="120"/>
      <c r="QUA1" s="120"/>
      <c r="QUB1" s="120"/>
      <c r="QUC1" s="120"/>
      <c r="QUD1" s="120"/>
      <c r="QUE1" s="120"/>
      <c r="QUF1" s="120"/>
      <c r="QUG1" s="120"/>
      <c r="QUH1" s="120"/>
      <c r="QUI1" s="120"/>
      <c r="QUJ1" s="120"/>
      <c r="QUK1" s="120"/>
      <c r="QUL1" s="120"/>
      <c r="QUM1" s="120"/>
      <c r="QUN1" s="120"/>
      <c r="QUO1" s="120"/>
      <c r="QUP1" s="120"/>
      <c r="QUQ1" s="120"/>
      <c r="QUR1" s="120"/>
      <c r="QUS1" s="120"/>
      <c r="QUT1" s="120"/>
      <c r="QUU1" s="120"/>
      <c r="QUV1" s="120"/>
      <c r="QUW1" s="120"/>
      <c r="QUX1" s="120"/>
      <c r="QUY1" s="120"/>
      <c r="QUZ1" s="120"/>
      <c r="QVA1" s="120"/>
      <c r="QVB1" s="120"/>
      <c r="QVC1" s="120"/>
      <c r="QVD1" s="120"/>
      <c r="QVE1" s="120"/>
      <c r="QVF1" s="120"/>
      <c r="QVG1" s="120"/>
      <c r="QVH1" s="120"/>
      <c r="QVI1" s="120"/>
      <c r="QVJ1" s="120"/>
      <c r="QVK1" s="120"/>
      <c r="QVL1" s="120"/>
      <c r="QVM1" s="120"/>
      <c r="QVN1" s="120"/>
      <c r="QVO1" s="120"/>
      <c r="QVP1" s="120"/>
      <c r="QVQ1" s="120"/>
      <c r="QVR1" s="120"/>
      <c r="QVS1" s="120"/>
      <c r="QVT1" s="120"/>
      <c r="QVU1" s="120"/>
      <c r="QVV1" s="120"/>
      <c r="QVW1" s="120"/>
      <c r="QVX1" s="120"/>
      <c r="QVY1" s="120"/>
      <c r="QVZ1" s="120"/>
      <c r="QWA1" s="120"/>
      <c r="QWB1" s="120"/>
      <c r="QWC1" s="120"/>
      <c r="QWD1" s="120"/>
      <c r="QWE1" s="120"/>
      <c r="QWF1" s="120"/>
      <c r="QWG1" s="120"/>
      <c r="QWH1" s="120"/>
      <c r="QWI1" s="120"/>
      <c r="QWJ1" s="120"/>
      <c r="QWK1" s="120"/>
      <c r="QWL1" s="120"/>
      <c r="QWM1" s="120"/>
      <c r="QWN1" s="120"/>
      <c r="QWO1" s="120"/>
      <c r="QWP1" s="120"/>
      <c r="QWQ1" s="120"/>
      <c r="QWR1" s="120"/>
      <c r="QWS1" s="120"/>
      <c r="QWT1" s="120"/>
      <c r="QWU1" s="120"/>
      <c r="QWV1" s="120"/>
      <c r="QWW1" s="120"/>
      <c r="QWX1" s="120"/>
      <c r="QWY1" s="120"/>
      <c r="QWZ1" s="120"/>
      <c r="QXA1" s="120"/>
      <c r="QXB1" s="120"/>
      <c r="QXC1" s="120"/>
      <c r="QXD1" s="120"/>
      <c r="QXE1" s="120"/>
      <c r="QXF1" s="120"/>
      <c r="QXG1" s="120"/>
      <c r="QXH1" s="120"/>
      <c r="QXI1" s="120"/>
      <c r="QXJ1" s="120"/>
      <c r="QXK1" s="120"/>
      <c r="QXL1" s="120"/>
      <c r="QXM1" s="120"/>
      <c r="QXN1" s="120"/>
      <c r="QXO1" s="120"/>
      <c r="QXP1" s="120"/>
      <c r="QXQ1" s="120"/>
      <c r="QXR1" s="120"/>
      <c r="QXS1" s="120"/>
      <c r="QXT1" s="120"/>
      <c r="QXU1" s="120"/>
      <c r="QXV1" s="120"/>
      <c r="QXW1" s="120"/>
      <c r="QXX1" s="120"/>
      <c r="QXY1" s="120"/>
      <c r="QXZ1" s="120"/>
      <c r="QYA1" s="120"/>
      <c r="QYB1" s="120"/>
      <c r="QYC1" s="120"/>
      <c r="QYD1" s="120"/>
      <c r="QYE1" s="120"/>
      <c r="QYF1" s="120"/>
      <c r="QYG1" s="120"/>
      <c r="QYH1" s="120"/>
      <c r="QYI1" s="120"/>
      <c r="QYJ1" s="120"/>
      <c r="QYK1" s="120"/>
      <c r="QYL1" s="120"/>
      <c r="QYM1" s="120"/>
      <c r="QYN1" s="120"/>
      <c r="QYO1" s="120"/>
      <c r="QYP1" s="120"/>
      <c r="QYQ1" s="120"/>
      <c r="QYR1" s="120"/>
      <c r="QYS1" s="120"/>
      <c r="QYT1" s="120"/>
      <c r="QYU1" s="120"/>
      <c r="QYV1" s="120"/>
      <c r="QYW1" s="120"/>
      <c r="QYX1" s="120"/>
      <c r="QYY1" s="120"/>
      <c r="QYZ1" s="120"/>
      <c r="QZA1" s="120"/>
      <c r="QZB1" s="120"/>
      <c r="QZC1" s="120"/>
      <c r="QZD1" s="120"/>
      <c r="QZE1" s="120"/>
      <c r="QZF1" s="120"/>
      <c r="QZG1" s="120"/>
      <c r="QZH1" s="120"/>
      <c r="QZI1" s="120"/>
      <c r="QZJ1" s="120"/>
      <c r="QZK1" s="120"/>
      <c r="QZL1" s="120"/>
      <c r="QZM1" s="120"/>
      <c r="QZN1" s="120"/>
      <c r="QZO1" s="120"/>
      <c r="QZP1" s="120"/>
      <c r="QZQ1" s="120"/>
      <c r="QZR1" s="120"/>
      <c r="QZS1" s="120"/>
      <c r="QZT1" s="120"/>
      <c r="QZU1" s="120"/>
      <c r="QZV1" s="120"/>
      <c r="QZW1" s="120"/>
      <c r="QZX1" s="120"/>
      <c r="QZY1" s="120"/>
      <c r="QZZ1" s="120"/>
      <c r="RAA1" s="120"/>
      <c r="RAB1" s="120"/>
      <c r="RAC1" s="120"/>
      <c r="RAD1" s="120"/>
      <c r="RAE1" s="120"/>
      <c r="RAF1" s="120"/>
      <c r="RAG1" s="120"/>
      <c r="RAH1" s="120"/>
      <c r="RAI1" s="120"/>
      <c r="RAJ1" s="120"/>
      <c r="RAK1" s="120"/>
      <c r="RAL1" s="120"/>
      <c r="RAM1" s="120"/>
      <c r="RAN1" s="120"/>
      <c r="RAO1" s="120"/>
      <c r="RAP1" s="120"/>
      <c r="RAQ1" s="120"/>
      <c r="RAR1" s="120"/>
      <c r="RAS1" s="120"/>
      <c r="RAT1" s="120"/>
      <c r="RAU1" s="120"/>
      <c r="RAV1" s="120"/>
      <c r="RAW1" s="120"/>
      <c r="RAX1" s="120"/>
      <c r="RAY1" s="120"/>
      <c r="RAZ1" s="120"/>
      <c r="RBA1" s="120"/>
      <c r="RBB1" s="120"/>
      <c r="RBC1" s="120"/>
      <c r="RBD1" s="120"/>
      <c r="RBE1" s="120"/>
      <c r="RBF1" s="120"/>
      <c r="RBG1" s="120"/>
      <c r="RBH1" s="120"/>
      <c r="RBI1" s="120"/>
      <c r="RBJ1" s="120"/>
      <c r="RBK1" s="120"/>
      <c r="RBL1" s="120"/>
      <c r="RBM1" s="120"/>
      <c r="RBN1" s="120"/>
      <c r="RBO1" s="120"/>
      <c r="RBP1" s="120"/>
      <c r="RBQ1" s="120"/>
      <c r="RBR1" s="120"/>
      <c r="RBS1" s="120"/>
      <c r="RBT1" s="120"/>
      <c r="RBU1" s="120"/>
      <c r="RBV1" s="120"/>
      <c r="RBW1" s="120"/>
      <c r="RBX1" s="120"/>
      <c r="RBY1" s="120"/>
      <c r="RBZ1" s="120"/>
      <c r="RCA1" s="120"/>
      <c r="RCB1" s="120"/>
      <c r="RCC1" s="120"/>
      <c r="RCD1" s="120"/>
      <c r="RCE1" s="120"/>
      <c r="RCF1" s="120"/>
      <c r="RCG1" s="120"/>
      <c r="RCH1" s="120"/>
      <c r="RCI1" s="120"/>
      <c r="RCJ1" s="120"/>
      <c r="RCK1" s="120"/>
      <c r="RCL1" s="120"/>
      <c r="RCM1" s="120"/>
      <c r="RCN1" s="120"/>
      <c r="RCO1" s="120"/>
      <c r="RCP1" s="120"/>
      <c r="RCQ1" s="120"/>
      <c r="RCR1" s="120"/>
      <c r="RCS1" s="120"/>
      <c r="RCT1" s="120"/>
      <c r="RCU1" s="120"/>
      <c r="RCV1" s="120"/>
      <c r="RCW1" s="120"/>
      <c r="RCX1" s="120"/>
      <c r="RCY1" s="120"/>
      <c r="RCZ1" s="120"/>
      <c r="RDA1" s="120"/>
      <c r="RDB1" s="120"/>
      <c r="RDC1" s="120"/>
      <c r="RDD1" s="120"/>
      <c r="RDE1" s="120"/>
      <c r="RDF1" s="120"/>
      <c r="RDG1" s="120"/>
      <c r="RDH1" s="120"/>
      <c r="RDI1" s="120"/>
      <c r="RDJ1" s="120"/>
      <c r="RDK1" s="120"/>
      <c r="RDL1" s="120"/>
      <c r="RDM1" s="120"/>
      <c r="RDN1" s="120"/>
      <c r="RDO1" s="120"/>
      <c r="RDP1" s="120"/>
      <c r="RDQ1" s="120"/>
      <c r="RDR1" s="120"/>
      <c r="RDS1" s="120"/>
      <c r="RDT1" s="120"/>
      <c r="RDU1" s="120"/>
      <c r="RDV1" s="120"/>
      <c r="RDW1" s="120"/>
      <c r="RDX1" s="120"/>
      <c r="RDY1" s="120"/>
      <c r="RDZ1" s="120"/>
      <c r="REA1" s="120"/>
      <c r="REB1" s="120"/>
      <c r="REC1" s="120"/>
      <c r="RED1" s="120"/>
      <c r="REE1" s="120"/>
      <c r="REF1" s="120"/>
      <c r="REG1" s="120"/>
      <c r="REH1" s="120"/>
      <c r="REI1" s="120"/>
      <c r="REJ1" s="120"/>
      <c r="REK1" s="120"/>
      <c r="REL1" s="120"/>
      <c r="REM1" s="120"/>
      <c r="REN1" s="120"/>
      <c r="REO1" s="120"/>
      <c r="REP1" s="120"/>
      <c r="REQ1" s="120"/>
      <c r="RER1" s="120"/>
      <c r="RES1" s="120"/>
      <c r="RET1" s="120"/>
      <c r="REU1" s="120"/>
      <c r="REV1" s="120"/>
      <c r="REW1" s="120"/>
      <c r="REX1" s="120"/>
      <c r="REY1" s="120"/>
      <c r="REZ1" s="120"/>
      <c r="RFA1" s="120"/>
      <c r="RFB1" s="120"/>
      <c r="RFC1" s="120"/>
      <c r="RFD1" s="120"/>
      <c r="RFE1" s="120"/>
      <c r="RFF1" s="120"/>
      <c r="RFG1" s="120"/>
      <c r="RFH1" s="120"/>
      <c r="RFI1" s="120"/>
      <c r="RFJ1" s="120"/>
      <c r="RFK1" s="120"/>
      <c r="RFL1" s="120"/>
      <c r="RFM1" s="120"/>
      <c r="RFN1" s="120"/>
      <c r="RFO1" s="120"/>
      <c r="RFP1" s="120"/>
      <c r="RFQ1" s="120"/>
      <c r="RFR1" s="120"/>
      <c r="RFS1" s="120"/>
      <c r="RFT1" s="120"/>
      <c r="RFU1" s="120"/>
      <c r="RFV1" s="120"/>
      <c r="RFW1" s="120"/>
      <c r="RFX1" s="120"/>
      <c r="RFY1" s="120"/>
      <c r="RFZ1" s="120"/>
      <c r="RGA1" s="120"/>
      <c r="RGB1" s="120"/>
      <c r="RGC1" s="120"/>
      <c r="RGD1" s="120"/>
      <c r="RGE1" s="120"/>
      <c r="RGF1" s="120"/>
      <c r="RGG1" s="120"/>
      <c r="RGH1" s="120"/>
      <c r="RGI1" s="120"/>
      <c r="RGJ1" s="120"/>
      <c r="RGK1" s="120"/>
      <c r="RGL1" s="120"/>
      <c r="RGM1" s="120"/>
      <c r="RGN1" s="120"/>
      <c r="RGO1" s="120"/>
      <c r="RGP1" s="120"/>
      <c r="RGQ1" s="120"/>
      <c r="RGR1" s="120"/>
      <c r="RGS1" s="120"/>
      <c r="RGT1" s="120"/>
      <c r="RGU1" s="120"/>
      <c r="RGV1" s="120"/>
      <c r="RGW1" s="120"/>
      <c r="RGX1" s="120"/>
      <c r="RGY1" s="120"/>
      <c r="RGZ1" s="120"/>
      <c r="RHA1" s="120"/>
      <c r="RHB1" s="120"/>
      <c r="RHC1" s="120"/>
      <c r="RHD1" s="120"/>
      <c r="RHE1" s="120"/>
      <c r="RHF1" s="120"/>
      <c r="RHG1" s="120"/>
      <c r="RHH1" s="120"/>
      <c r="RHI1" s="120"/>
      <c r="RHJ1" s="120"/>
      <c r="RHK1" s="120"/>
      <c r="RHL1" s="120"/>
      <c r="RHM1" s="120"/>
      <c r="RHN1" s="120"/>
      <c r="RHO1" s="120"/>
      <c r="RHP1" s="120"/>
      <c r="RHQ1" s="120"/>
      <c r="RHR1" s="120"/>
      <c r="RHS1" s="120"/>
      <c r="RHT1" s="120"/>
      <c r="RHU1" s="120"/>
      <c r="RHV1" s="120"/>
      <c r="RHW1" s="120"/>
      <c r="RHX1" s="120"/>
      <c r="RHY1" s="120"/>
      <c r="RHZ1" s="120"/>
      <c r="RIA1" s="120"/>
      <c r="RIB1" s="120"/>
      <c r="RIC1" s="120"/>
      <c r="RID1" s="120"/>
      <c r="RIE1" s="120"/>
      <c r="RIF1" s="120"/>
      <c r="RIG1" s="120"/>
      <c r="RIH1" s="120"/>
      <c r="RII1" s="120"/>
      <c r="RIJ1" s="120"/>
      <c r="RIK1" s="120"/>
      <c r="RIL1" s="120"/>
      <c r="RIM1" s="120"/>
      <c r="RIN1" s="120"/>
      <c r="RIO1" s="120"/>
      <c r="RIP1" s="120"/>
      <c r="RIQ1" s="120"/>
      <c r="RIR1" s="120"/>
      <c r="RIS1" s="120"/>
      <c r="RIT1" s="120"/>
      <c r="RIU1" s="120"/>
      <c r="RIV1" s="120"/>
      <c r="RIW1" s="120"/>
      <c r="RIX1" s="120"/>
      <c r="RIY1" s="120"/>
      <c r="RIZ1" s="120"/>
      <c r="RJA1" s="120"/>
      <c r="RJB1" s="120"/>
      <c r="RJC1" s="120"/>
      <c r="RJD1" s="120"/>
      <c r="RJE1" s="120"/>
      <c r="RJF1" s="120"/>
      <c r="RJG1" s="120"/>
      <c r="RJH1" s="120"/>
      <c r="RJI1" s="120"/>
      <c r="RJJ1" s="120"/>
      <c r="RJK1" s="120"/>
      <c r="RJL1" s="120"/>
      <c r="RJM1" s="120"/>
      <c r="RJN1" s="120"/>
      <c r="RJO1" s="120"/>
      <c r="RJP1" s="120"/>
      <c r="RJQ1" s="120"/>
      <c r="RJR1" s="120"/>
      <c r="RJS1" s="120"/>
      <c r="RJT1" s="120"/>
      <c r="RJU1" s="120"/>
      <c r="RJV1" s="120"/>
      <c r="RJW1" s="120"/>
      <c r="RJX1" s="120"/>
      <c r="RJY1" s="120"/>
      <c r="RJZ1" s="120"/>
      <c r="RKA1" s="120"/>
      <c r="RKB1" s="120"/>
      <c r="RKC1" s="120"/>
      <c r="RKD1" s="120"/>
      <c r="RKE1" s="120"/>
      <c r="RKF1" s="120"/>
      <c r="RKG1" s="120"/>
      <c r="RKH1" s="120"/>
      <c r="RKI1" s="120"/>
      <c r="RKJ1" s="120"/>
      <c r="RKK1" s="120"/>
      <c r="RKL1" s="120"/>
      <c r="RKM1" s="120"/>
      <c r="RKN1" s="120"/>
      <c r="RKO1" s="120"/>
      <c r="RKP1" s="120"/>
      <c r="RKQ1" s="120"/>
      <c r="RKR1" s="120"/>
      <c r="RKS1" s="120"/>
      <c r="RKT1" s="120"/>
      <c r="RKU1" s="120"/>
      <c r="RKV1" s="120"/>
      <c r="RKW1" s="120"/>
      <c r="RKX1" s="120"/>
      <c r="RKY1" s="120"/>
      <c r="RKZ1" s="120"/>
      <c r="RLA1" s="120"/>
      <c r="RLB1" s="120"/>
      <c r="RLC1" s="120"/>
      <c r="RLD1" s="120"/>
      <c r="RLE1" s="120"/>
      <c r="RLF1" s="120"/>
      <c r="RLG1" s="120"/>
      <c r="RLH1" s="120"/>
      <c r="RLI1" s="120"/>
      <c r="RLJ1" s="120"/>
      <c r="RLK1" s="120"/>
      <c r="RLL1" s="120"/>
      <c r="RLM1" s="120"/>
      <c r="RLN1" s="120"/>
      <c r="RLO1" s="120"/>
      <c r="RLP1" s="120"/>
      <c r="RLQ1" s="120"/>
      <c r="RLR1" s="120"/>
      <c r="RLS1" s="120"/>
      <c r="RLT1" s="120"/>
      <c r="RLU1" s="120"/>
      <c r="RLV1" s="120"/>
      <c r="RLW1" s="120"/>
      <c r="RLX1" s="120"/>
      <c r="RLY1" s="120"/>
      <c r="RLZ1" s="120"/>
      <c r="RMA1" s="120"/>
      <c r="RMB1" s="120"/>
      <c r="RMC1" s="120"/>
      <c r="RMD1" s="120"/>
      <c r="RME1" s="120"/>
      <c r="RMF1" s="120"/>
      <c r="RMG1" s="120"/>
      <c r="RMH1" s="120"/>
      <c r="RMI1" s="120"/>
      <c r="RMJ1" s="120"/>
      <c r="RMK1" s="120"/>
      <c r="RML1" s="120"/>
      <c r="RMM1" s="120"/>
      <c r="RMN1" s="120"/>
      <c r="RMO1" s="120"/>
      <c r="RMP1" s="120"/>
      <c r="RMQ1" s="120"/>
      <c r="RMR1" s="120"/>
      <c r="RMS1" s="120"/>
      <c r="RMT1" s="120"/>
      <c r="RMU1" s="120"/>
      <c r="RMV1" s="120"/>
      <c r="RMW1" s="120"/>
      <c r="RMX1" s="120"/>
      <c r="RMY1" s="120"/>
      <c r="RMZ1" s="120"/>
      <c r="RNA1" s="120"/>
      <c r="RNB1" s="120"/>
      <c r="RNC1" s="120"/>
      <c r="RND1" s="120"/>
      <c r="RNE1" s="120"/>
      <c r="RNF1" s="120"/>
      <c r="RNG1" s="120"/>
      <c r="RNH1" s="120"/>
      <c r="RNI1" s="120"/>
      <c r="RNJ1" s="120"/>
      <c r="RNK1" s="120"/>
      <c r="RNL1" s="120"/>
      <c r="RNM1" s="120"/>
      <c r="RNN1" s="120"/>
      <c r="RNO1" s="120"/>
      <c r="RNP1" s="120"/>
      <c r="RNQ1" s="120"/>
      <c r="RNR1" s="120"/>
      <c r="RNS1" s="120"/>
      <c r="RNT1" s="120"/>
      <c r="RNU1" s="120"/>
      <c r="RNV1" s="120"/>
      <c r="RNW1" s="120"/>
      <c r="RNX1" s="120"/>
      <c r="RNY1" s="120"/>
      <c r="RNZ1" s="120"/>
      <c r="ROA1" s="120"/>
      <c r="ROB1" s="120"/>
      <c r="ROC1" s="120"/>
      <c r="ROD1" s="120"/>
      <c r="ROE1" s="120"/>
      <c r="ROF1" s="120"/>
      <c r="ROG1" s="120"/>
      <c r="ROH1" s="120"/>
      <c r="ROI1" s="120"/>
      <c r="ROJ1" s="120"/>
      <c r="ROK1" s="120"/>
      <c r="ROL1" s="120"/>
      <c r="ROM1" s="120"/>
      <c r="RON1" s="120"/>
      <c r="ROO1" s="120"/>
      <c r="ROP1" s="120"/>
      <c r="ROQ1" s="120"/>
      <c r="ROR1" s="120"/>
      <c r="ROS1" s="120"/>
      <c r="ROT1" s="120"/>
      <c r="ROU1" s="120"/>
      <c r="ROV1" s="120"/>
      <c r="ROW1" s="120"/>
      <c r="ROX1" s="120"/>
      <c r="ROY1" s="120"/>
      <c r="ROZ1" s="120"/>
      <c r="RPA1" s="120"/>
      <c r="RPB1" s="120"/>
      <c r="RPC1" s="120"/>
      <c r="RPD1" s="120"/>
      <c r="RPE1" s="120"/>
      <c r="RPF1" s="120"/>
      <c r="RPG1" s="120"/>
      <c r="RPH1" s="120"/>
      <c r="RPI1" s="120"/>
      <c r="RPJ1" s="120"/>
      <c r="RPK1" s="120"/>
      <c r="RPL1" s="120"/>
      <c r="RPM1" s="120"/>
      <c r="RPN1" s="120"/>
      <c r="RPO1" s="120"/>
      <c r="RPP1" s="120"/>
      <c r="RPQ1" s="120"/>
      <c r="RPR1" s="120"/>
      <c r="RPS1" s="120"/>
      <c r="RPT1" s="120"/>
      <c r="RPU1" s="120"/>
      <c r="RPV1" s="120"/>
      <c r="RPW1" s="120"/>
      <c r="RPX1" s="120"/>
      <c r="RPY1" s="120"/>
      <c r="RPZ1" s="120"/>
      <c r="RQA1" s="120"/>
      <c r="RQB1" s="120"/>
      <c r="RQC1" s="120"/>
      <c r="RQD1" s="120"/>
      <c r="RQE1" s="120"/>
      <c r="RQF1" s="120"/>
      <c r="RQG1" s="120"/>
      <c r="RQH1" s="120"/>
      <c r="RQI1" s="120"/>
      <c r="RQJ1" s="120"/>
      <c r="RQK1" s="120"/>
      <c r="RQL1" s="120"/>
      <c r="RQM1" s="120"/>
      <c r="RQN1" s="120"/>
      <c r="RQO1" s="120"/>
      <c r="RQP1" s="120"/>
      <c r="RQQ1" s="120"/>
      <c r="RQR1" s="120"/>
      <c r="RQS1" s="120"/>
      <c r="RQT1" s="120"/>
      <c r="RQU1" s="120"/>
      <c r="RQV1" s="120"/>
      <c r="RQW1" s="120"/>
      <c r="RQX1" s="120"/>
      <c r="RQY1" s="120"/>
      <c r="RQZ1" s="120"/>
      <c r="RRA1" s="120"/>
      <c r="RRB1" s="120"/>
      <c r="RRC1" s="120"/>
      <c r="RRD1" s="120"/>
      <c r="RRE1" s="120"/>
      <c r="RRF1" s="120"/>
      <c r="RRG1" s="120"/>
      <c r="RRH1" s="120"/>
      <c r="RRI1" s="120"/>
      <c r="RRJ1" s="120"/>
      <c r="RRK1" s="120"/>
      <c r="RRL1" s="120"/>
      <c r="RRM1" s="120"/>
      <c r="RRN1" s="120"/>
      <c r="RRO1" s="120"/>
      <c r="RRP1" s="120"/>
      <c r="RRQ1" s="120"/>
      <c r="RRR1" s="120"/>
      <c r="RRS1" s="120"/>
      <c r="RRT1" s="120"/>
      <c r="RRU1" s="120"/>
      <c r="RRV1" s="120"/>
      <c r="RRW1" s="120"/>
      <c r="RRX1" s="120"/>
      <c r="RRY1" s="120"/>
      <c r="RRZ1" s="120"/>
      <c r="RSA1" s="120"/>
      <c r="RSB1" s="120"/>
      <c r="RSC1" s="120"/>
      <c r="RSD1" s="120"/>
      <c r="RSE1" s="120"/>
      <c r="RSF1" s="120"/>
      <c r="RSG1" s="120"/>
      <c r="RSH1" s="120"/>
      <c r="RSI1" s="120"/>
      <c r="RSJ1" s="120"/>
      <c r="RSK1" s="120"/>
      <c r="RSL1" s="120"/>
      <c r="RSM1" s="120"/>
      <c r="RSN1" s="120"/>
      <c r="RSO1" s="120"/>
      <c r="RSP1" s="120"/>
      <c r="RSQ1" s="120"/>
      <c r="RSR1" s="120"/>
      <c r="RSS1" s="120"/>
      <c r="RST1" s="120"/>
      <c r="RSU1" s="120"/>
      <c r="RSV1" s="120"/>
      <c r="RSW1" s="120"/>
      <c r="RSX1" s="120"/>
      <c r="RSY1" s="120"/>
      <c r="RSZ1" s="120"/>
      <c r="RTA1" s="120"/>
      <c r="RTB1" s="120"/>
      <c r="RTC1" s="120"/>
      <c r="RTD1" s="120"/>
      <c r="RTE1" s="120"/>
      <c r="RTF1" s="120"/>
      <c r="RTG1" s="120"/>
      <c r="RTH1" s="120"/>
      <c r="RTI1" s="120"/>
      <c r="RTJ1" s="120"/>
      <c r="RTK1" s="120"/>
      <c r="RTL1" s="120"/>
      <c r="RTM1" s="120"/>
      <c r="RTN1" s="120"/>
      <c r="RTO1" s="120"/>
      <c r="RTP1" s="120"/>
      <c r="RTQ1" s="120"/>
      <c r="RTR1" s="120"/>
      <c r="RTS1" s="120"/>
      <c r="RTT1" s="120"/>
      <c r="RTU1" s="120"/>
      <c r="RTV1" s="120"/>
      <c r="RTW1" s="120"/>
      <c r="RTX1" s="120"/>
      <c r="RTY1" s="120"/>
      <c r="RTZ1" s="120"/>
      <c r="RUA1" s="120"/>
      <c r="RUB1" s="120"/>
      <c r="RUC1" s="120"/>
      <c r="RUD1" s="120"/>
      <c r="RUE1" s="120"/>
      <c r="RUF1" s="120"/>
      <c r="RUG1" s="120"/>
      <c r="RUH1" s="120"/>
      <c r="RUI1" s="120"/>
      <c r="RUJ1" s="120"/>
      <c r="RUK1" s="120"/>
      <c r="RUL1" s="120"/>
      <c r="RUM1" s="120"/>
      <c r="RUN1" s="120"/>
      <c r="RUO1" s="120"/>
      <c r="RUP1" s="120"/>
      <c r="RUQ1" s="120"/>
      <c r="RUR1" s="120"/>
      <c r="RUS1" s="120"/>
      <c r="RUT1" s="120"/>
      <c r="RUU1" s="120"/>
      <c r="RUV1" s="120"/>
      <c r="RUW1" s="120"/>
      <c r="RUX1" s="120"/>
      <c r="RUY1" s="120"/>
      <c r="RUZ1" s="120"/>
      <c r="RVA1" s="120"/>
      <c r="RVB1" s="120"/>
      <c r="RVC1" s="120"/>
      <c r="RVD1" s="120"/>
      <c r="RVE1" s="120"/>
      <c r="RVF1" s="120"/>
      <c r="RVG1" s="120"/>
      <c r="RVH1" s="120"/>
      <c r="RVI1" s="120"/>
      <c r="RVJ1" s="120"/>
      <c r="RVK1" s="120"/>
      <c r="RVL1" s="120"/>
      <c r="RVM1" s="120"/>
      <c r="RVN1" s="120"/>
      <c r="RVO1" s="120"/>
      <c r="RVP1" s="120"/>
      <c r="RVQ1" s="120"/>
      <c r="RVR1" s="120"/>
      <c r="RVS1" s="120"/>
      <c r="RVT1" s="120"/>
      <c r="RVU1" s="120"/>
      <c r="RVV1" s="120"/>
      <c r="RVW1" s="120"/>
      <c r="RVX1" s="120"/>
      <c r="RVY1" s="120"/>
      <c r="RVZ1" s="120"/>
      <c r="RWA1" s="120"/>
      <c r="RWB1" s="120"/>
      <c r="RWC1" s="120"/>
      <c r="RWD1" s="120"/>
      <c r="RWE1" s="120"/>
      <c r="RWF1" s="120"/>
      <c r="RWG1" s="120"/>
      <c r="RWH1" s="120"/>
      <c r="RWI1" s="120"/>
      <c r="RWJ1" s="120"/>
      <c r="RWK1" s="120"/>
      <c r="RWL1" s="120"/>
      <c r="RWM1" s="120"/>
      <c r="RWN1" s="120"/>
      <c r="RWO1" s="120"/>
      <c r="RWP1" s="120"/>
      <c r="RWQ1" s="120"/>
      <c r="RWR1" s="120"/>
      <c r="RWS1" s="120"/>
      <c r="RWT1" s="120"/>
      <c r="RWU1" s="120"/>
      <c r="RWV1" s="120"/>
      <c r="RWW1" s="120"/>
      <c r="RWX1" s="120"/>
      <c r="RWY1" s="120"/>
      <c r="RWZ1" s="120"/>
      <c r="RXA1" s="120"/>
      <c r="RXB1" s="120"/>
      <c r="RXC1" s="120"/>
      <c r="RXD1" s="120"/>
      <c r="RXE1" s="120"/>
      <c r="RXF1" s="120"/>
      <c r="RXG1" s="120"/>
      <c r="RXH1" s="120"/>
      <c r="RXI1" s="120"/>
      <c r="RXJ1" s="120"/>
      <c r="RXK1" s="120"/>
      <c r="RXL1" s="120"/>
      <c r="RXM1" s="120"/>
      <c r="RXN1" s="120"/>
      <c r="RXO1" s="120"/>
      <c r="RXP1" s="120"/>
      <c r="RXQ1" s="120"/>
      <c r="RXR1" s="120"/>
      <c r="RXS1" s="120"/>
      <c r="RXT1" s="120"/>
      <c r="RXU1" s="120"/>
      <c r="RXV1" s="120"/>
      <c r="RXW1" s="120"/>
      <c r="RXX1" s="120"/>
      <c r="RXY1" s="120"/>
      <c r="RXZ1" s="120"/>
      <c r="RYA1" s="120"/>
      <c r="RYB1" s="120"/>
      <c r="RYC1" s="120"/>
      <c r="RYD1" s="120"/>
      <c r="RYE1" s="120"/>
      <c r="RYF1" s="120"/>
      <c r="RYG1" s="120"/>
      <c r="RYH1" s="120"/>
      <c r="RYI1" s="120"/>
      <c r="RYJ1" s="120"/>
      <c r="RYK1" s="120"/>
      <c r="RYL1" s="120"/>
      <c r="RYM1" s="120"/>
      <c r="RYN1" s="120"/>
      <c r="RYO1" s="120"/>
      <c r="RYP1" s="120"/>
      <c r="RYQ1" s="120"/>
      <c r="RYR1" s="120"/>
      <c r="RYS1" s="120"/>
      <c r="RYT1" s="120"/>
      <c r="RYU1" s="120"/>
      <c r="RYV1" s="120"/>
      <c r="RYW1" s="120"/>
      <c r="RYX1" s="120"/>
      <c r="RYY1" s="120"/>
      <c r="RYZ1" s="120"/>
      <c r="RZA1" s="120"/>
      <c r="RZB1" s="120"/>
      <c r="RZC1" s="120"/>
      <c r="RZD1" s="120"/>
      <c r="RZE1" s="120"/>
      <c r="RZF1" s="120"/>
      <c r="RZG1" s="120"/>
      <c r="RZH1" s="120"/>
      <c r="RZI1" s="120"/>
      <c r="RZJ1" s="120"/>
      <c r="RZK1" s="120"/>
      <c r="RZL1" s="120"/>
      <c r="RZM1" s="120"/>
      <c r="RZN1" s="120"/>
      <c r="RZO1" s="120"/>
      <c r="RZP1" s="120"/>
      <c r="RZQ1" s="120"/>
      <c r="RZR1" s="120"/>
      <c r="RZS1" s="120"/>
      <c r="RZT1" s="120"/>
      <c r="RZU1" s="120"/>
      <c r="RZV1" s="120"/>
      <c r="RZW1" s="120"/>
      <c r="RZX1" s="120"/>
      <c r="RZY1" s="120"/>
      <c r="RZZ1" s="120"/>
      <c r="SAA1" s="120"/>
      <c r="SAB1" s="120"/>
      <c r="SAC1" s="120"/>
      <c r="SAD1" s="120"/>
      <c r="SAE1" s="120"/>
      <c r="SAF1" s="120"/>
      <c r="SAG1" s="120"/>
      <c r="SAH1" s="120"/>
      <c r="SAI1" s="120"/>
      <c r="SAJ1" s="120"/>
      <c r="SAK1" s="120"/>
      <c r="SAL1" s="120"/>
      <c r="SAM1" s="120"/>
      <c r="SAN1" s="120"/>
      <c r="SAO1" s="120"/>
      <c r="SAP1" s="120"/>
      <c r="SAQ1" s="120"/>
      <c r="SAR1" s="120"/>
      <c r="SAS1" s="120"/>
      <c r="SAT1" s="120"/>
      <c r="SAU1" s="120"/>
      <c r="SAV1" s="120"/>
      <c r="SAW1" s="120"/>
      <c r="SAX1" s="120"/>
      <c r="SAY1" s="120"/>
      <c r="SAZ1" s="120"/>
      <c r="SBA1" s="120"/>
      <c r="SBB1" s="120"/>
      <c r="SBC1" s="120"/>
      <c r="SBD1" s="120"/>
      <c r="SBE1" s="120"/>
      <c r="SBF1" s="120"/>
      <c r="SBG1" s="120"/>
      <c r="SBH1" s="120"/>
      <c r="SBI1" s="120"/>
      <c r="SBJ1" s="120"/>
      <c r="SBK1" s="120"/>
      <c r="SBL1" s="120"/>
      <c r="SBM1" s="120"/>
      <c r="SBN1" s="120"/>
      <c r="SBO1" s="120"/>
      <c r="SBP1" s="120"/>
      <c r="SBQ1" s="120"/>
      <c r="SBR1" s="120"/>
      <c r="SBS1" s="120"/>
      <c r="SBT1" s="120"/>
      <c r="SBU1" s="120"/>
      <c r="SBV1" s="120"/>
      <c r="SBW1" s="120"/>
      <c r="SBX1" s="120"/>
      <c r="SBY1" s="120"/>
      <c r="SBZ1" s="120"/>
      <c r="SCA1" s="120"/>
      <c r="SCB1" s="120"/>
      <c r="SCC1" s="120"/>
      <c r="SCD1" s="120"/>
      <c r="SCE1" s="120"/>
      <c r="SCF1" s="120"/>
      <c r="SCG1" s="120"/>
      <c r="SCH1" s="120"/>
      <c r="SCI1" s="120"/>
      <c r="SCJ1" s="120"/>
      <c r="SCK1" s="120"/>
      <c r="SCL1" s="120"/>
      <c r="SCM1" s="120"/>
      <c r="SCN1" s="120"/>
      <c r="SCO1" s="120"/>
      <c r="SCP1" s="120"/>
      <c r="SCQ1" s="120"/>
      <c r="SCR1" s="120"/>
      <c r="SCS1" s="120"/>
      <c r="SCT1" s="120"/>
      <c r="SCU1" s="120"/>
      <c r="SCV1" s="120"/>
      <c r="SCW1" s="120"/>
      <c r="SCX1" s="120"/>
      <c r="SCY1" s="120"/>
      <c r="SCZ1" s="120"/>
      <c r="SDA1" s="120"/>
      <c r="SDB1" s="120"/>
      <c r="SDC1" s="120"/>
      <c r="SDD1" s="120"/>
      <c r="SDE1" s="120"/>
      <c r="SDF1" s="120"/>
      <c r="SDG1" s="120"/>
      <c r="SDH1" s="120"/>
      <c r="SDI1" s="120"/>
      <c r="SDJ1" s="120"/>
      <c r="SDK1" s="120"/>
      <c r="SDL1" s="120"/>
      <c r="SDM1" s="120"/>
      <c r="SDN1" s="120"/>
      <c r="SDO1" s="120"/>
      <c r="SDP1" s="120"/>
      <c r="SDQ1" s="120"/>
      <c r="SDR1" s="120"/>
      <c r="SDS1" s="120"/>
      <c r="SDT1" s="120"/>
      <c r="SDU1" s="120"/>
      <c r="SDV1" s="120"/>
      <c r="SDW1" s="120"/>
      <c r="SDX1" s="120"/>
      <c r="SDY1" s="120"/>
      <c r="SDZ1" s="120"/>
      <c r="SEA1" s="120"/>
      <c r="SEB1" s="120"/>
      <c r="SEC1" s="120"/>
      <c r="SED1" s="120"/>
      <c r="SEE1" s="120"/>
      <c r="SEF1" s="120"/>
      <c r="SEG1" s="120"/>
      <c r="SEH1" s="120"/>
      <c r="SEI1" s="120"/>
      <c r="SEJ1" s="120"/>
      <c r="SEK1" s="120"/>
      <c r="SEL1" s="120"/>
      <c r="SEM1" s="120"/>
      <c r="SEN1" s="120"/>
      <c r="SEO1" s="120"/>
      <c r="SEP1" s="120"/>
      <c r="SEQ1" s="120"/>
      <c r="SER1" s="120"/>
      <c r="SES1" s="120"/>
      <c r="SET1" s="120"/>
      <c r="SEU1" s="120"/>
      <c r="SEV1" s="120"/>
      <c r="SEW1" s="120"/>
      <c r="SEX1" s="120"/>
      <c r="SEY1" s="120"/>
      <c r="SEZ1" s="120"/>
      <c r="SFA1" s="120"/>
      <c r="SFB1" s="120"/>
      <c r="SFC1" s="120"/>
      <c r="SFD1" s="120"/>
      <c r="SFE1" s="120"/>
      <c r="SFF1" s="120"/>
      <c r="SFG1" s="120"/>
      <c r="SFH1" s="120"/>
      <c r="SFI1" s="120"/>
      <c r="SFJ1" s="120"/>
      <c r="SFK1" s="120"/>
      <c r="SFL1" s="120"/>
      <c r="SFM1" s="120"/>
      <c r="SFN1" s="120"/>
      <c r="SFO1" s="120"/>
      <c r="SFP1" s="120"/>
      <c r="SFQ1" s="120"/>
      <c r="SFR1" s="120"/>
      <c r="SFS1" s="120"/>
      <c r="SFT1" s="120"/>
      <c r="SFU1" s="120"/>
      <c r="SFV1" s="120"/>
      <c r="SFW1" s="120"/>
      <c r="SFX1" s="120"/>
      <c r="SFY1" s="120"/>
      <c r="SFZ1" s="120"/>
      <c r="SGA1" s="120"/>
      <c r="SGB1" s="120"/>
      <c r="SGC1" s="120"/>
      <c r="SGD1" s="120"/>
      <c r="SGE1" s="120"/>
      <c r="SGF1" s="120"/>
      <c r="SGG1" s="120"/>
      <c r="SGH1" s="120"/>
      <c r="SGI1" s="120"/>
      <c r="SGJ1" s="120"/>
      <c r="SGK1" s="120"/>
      <c r="SGL1" s="120"/>
      <c r="SGM1" s="120"/>
      <c r="SGN1" s="120"/>
      <c r="SGO1" s="120"/>
      <c r="SGP1" s="120"/>
      <c r="SGQ1" s="120"/>
      <c r="SGR1" s="120"/>
      <c r="SGS1" s="120"/>
      <c r="SGT1" s="120"/>
      <c r="SGU1" s="120"/>
      <c r="SGV1" s="120"/>
      <c r="SGW1" s="120"/>
      <c r="SGX1" s="120"/>
      <c r="SGY1" s="120"/>
      <c r="SGZ1" s="120"/>
      <c r="SHA1" s="120"/>
      <c r="SHB1" s="120"/>
      <c r="SHC1" s="120"/>
      <c r="SHD1" s="120"/>
      <c r="SHE1" s="120"/>
      <c r="SHF1" s="120"/>
      <c r="SHG1" s="120"/>
      <c r="SHH1" s="120"/>
      <c r="SHI1" s="120"/>
      <c r="SHJ1" s="120"/>
      <c r="SHK1" s="120"/>
      <c r="SHL1" s="120"/>
      <c r="SHM1" s="120"/>
      <c r="SHN1" s="120"/>
      <c r="SHO1" s="120"/>
      <c r="SHP1" s="120"/>
      <c r="SHQ1" s="120"/>
      <c r="SHR1" s="120"/>
      <c r="SHS1" s="120"/>
      <c r="SHT1" s="120"/>
      <c r="SHU1" s="120"/>
      <c r="SHV1" s="120"/>
      <c r="SHW1" s="120"/>
      <c r="SHX1" s="120"/>
      <c r="SHY1" s="120"/>
      <c r="SHZ1" s="120"/>
      <c r="SIA1" s="120"/>
      <c r="SIB1" s="120"/>
      <c r="SIC1" s="120"/>
      <c r="SID1" s="120"/>
      <c r="SIE1" s="120"/>
      <c r="SIF1" s="120"/>
      <c r="SIG1" s="120"/>
      <c r="SIH1" s="120"/>
      <c r="SII1" s="120"/>
      <c r="SIJ1" s="120"/>
      <c r="SIK1" s="120"/>
      <c r="SIL1" s="120"/>
      <c r="SIM1" s="120"/>
      <c r="SIN1" s="120"/>
      <c r="SIO1" s="120"/>
      <c r="SIP1" s="120"/>
      <c r="SIQ1" s="120"/>
      <c r="SIR1" s="120"/>
      <c r="SIS1" s="120"/>
      <c r="SIT1" s="120"/>
      <c r="SIU1" s="120"/>
      <c r="SIV1" s="120"/>
      <c r="SIW1" s="120"/>
      <c r="SIX1" s="120"/>
      <c r="SIY1" s="120"/>
      <c r="SIZ1" s="120"/>
      <c r="SJA1" s="120"/>
      <c r="SJB1" s="120"/>
      <c r="SJC1" s="120"/>
      <c r="SJD1" s="120"/>
      <c r="SJE1" s="120"/>
      <c r="SJF1" s="120"/>
      <c r="SJG1" s="120"/>
      <c r="SJH1" s="120"/>
      <c r="SJI1" s="120"/>
      <c r="SJJ1" s="120"/>
      <c r="SJK1" s="120"/>
      <c r="SJL1" s="120"/>
      <c r="SJM1" s="120"/>
      <c r="SJN1" s="120"/>
      <c r="SJO1" s="120"/>
      <c r="SJP1" s="120"/>
      <c r="SJQ1" s="120"/>
      <c r="SJR1" s="120"/>
      <c r="SJS1" s="120"/>
      <c r="SJT1" s="120"/>
      <c r="SJU1" s="120"/>
      <c r="SJV1" s="120"/>
      <c r="SJW1" s="120"/>
      <c r="SJX1" s="120"/>
      <c r="SJY1" s="120"/>
      <c r="SJZ1" s="120"/>
      <c r="SKA1" s="120"/>
      <c r="SKB1" s="120"/>
      <c r="SKC1" s="120"/>
      <c r="SKD1" s="120"/>
      <c r="SKE1" s="120"/>
      <c r="SKF1" s="120"/>
      <c r="SKG1" s="120"/>
      <c r="SKH1" s="120"/>
      <c r="SKI1" s="120"/>
      <c r="SKJ1" s="120"/>
      <c r="SKK1" s="120"/>
      <c r="SKL1" s="120"/>
      <c r="SKM1" s="120"/>
      <c r="SKN1" s="120"/>
      <c r="SKO1" s="120"/>
      <c r="SKP1" s="120"/>
      <c r="SKQ1" s="120"/>
      <c r="SKR1" s="120"/>
      <c r="SKS1" s="120"/>
      <c r="SKT1" s="120"/>
      <c r="SKU1" s="120"/>
      <c r="SKV1" s="120"/>
      <c r="SKW1" s="120"/>
      <c r="SKX1" s="120"/>
      <c r="SKY1" s="120"/>
      <c r="SKZ1" s="120"/>
      <c r="SLA1" s="120"/>
      <c r="SLB1" s="120"/>
      <c r="SLC1" s="120"/>
      <c r="SLD1" s="120"/>
      <c r="SLE1" s="120"/>
      <c r="SLF1" s="120"/>
      <c r="SLG1" s="120"/>
      <c r="SLH1" s="120"/>
      <c r="SLI1" s="120"/>
      <c r="SLJ1" s="120"/>
      <c r="SLK1" s="120"/>
      <c r="SLL1" s="120"/>
      <c r="SLM1" s="120"/>
      <c r="SLN1" s="120"/>
      <c r="SLO1" s="120"/>
      <c r="SLP1" s="120"/>
      <c r="SLQ1" s="120"/>
      <c r="SLR1" s="120"/>
      <c r="SLS1" s="120"/>
      <c r="SLT1" s="120"/>
      <c r="SLU1" s="120"/>
      <c r="SLV1" s="120"/>
      <c r="SLW1" s="120"/>
      <c r="SLX1" s="120"/>
      <c r="SLY1" s="120"/>
      <c r="SLZ1" s="120"/>
      <c r="SMA1" s="120"/>
      <c r="SMB1" s="120"/>
      <c r="SMC1" s="120"/>
      <c r="SMD1" s="120"/>
      <c r="SME1" s="120"/>
      <c r="SMF1" s="120"/>
      <c r="SMG1" s="120"/>
      <c r="SMH1" s="120"/>
      <c r="SMI1" s="120"/>
      <c r="SMJ1" s="120"/>
      <c r="SMK1" s="120"/>
      <c r="SML1" s="120"/>
      <c r="SMM1" s="120"/>
      <c r="SMN1" s="120"/>
      <c r="SMO1" s="120"/>
      <c r="SMP1" s="120"/>
      <c r="SMQ1" s="120"/>
      <c r="SMR1" s="120"/>
      <c r="SMS1" s="120"/>
      <c r="SMT1" s="120"/>
      <c r="SMU1" s="120"/>
      <c r="SMV1" s="120"/>
      <c r="SMW1" s="120"/>
      <c r="SMX1" s="120"/>
      <c r="SMY1" s="120"/>
      <c r="SMZ1" s="120"/>
      <c r="SNA1" s="120"/>
      <c r="SNB1" s="120"/>
      <c r="SNC1" s="120"/>
      <c r="SND1" s="120"/>
      <c r="SNE1" s="120"/>
      <c r="SNF1" s="120"/>
      <c r="SNG1" s="120"/>
      <c r="SNH1" s="120"/>
      <c r="SNI1" s="120"/>
      <c r="SNJ1" s="120"/>
      <c r="SNK1" s="120"/>
      <c r="SNL1" s="120"/>
      <c r="SNM1" s="120"/>
      <c r="SNN1" s="120"/>
      <c r="SNO1" s="120"/>
      <c r="SNP1" s="120"/>
      <c r="SNQ1" s="120"/>
      <c r="SNR1" s="120"/>
      <c r="SNS1" s="120"/>
      <c r="SNT1" s="120"/>
      <c r="SNU1" s="120"/>
      <c r="SNV1" s="120"/>
      <c r="SNW1" s="120"/>
      <c r="SNX1" s="120"/>
      <c r="SNY1" s="120"/>
      <c r="SNZ1" s="120"/>
      <c r="SOA1" s="120"/>
      <c r="SOB1" s="120"/>
      <c r="SOC1" s="120"/>
      <c r="SOD1" s="120"/>
      <c r="SOE1" s="120"/>
      <c r="SOF1" s="120"/>
      <c r="SOG1" s="120"/>
      <c r="SOH1" s="120"/>
      <c r="SOI1" s="120"/>
      <c r="SOJ1" s="120"/>
      <c r="SOK1" s="120"/>
      <c r="SOL1" s="120"/>
      <c r="SOM1" s="120"/>
      <c r="SON1" s="120"/>
      <c r="SOO1" s="120"/>
      <c r="SOP1" s="120"/>
      <c r="SOQ1" s="120"/>
      <c r="SOR1" s="120"/>
      <c r="SOS1" s="120"/>
      <c r="SOT1" s="120"/>
      <c r="SOU1" s="120"/>
      <c r="SOV1" s="120"/>
      <c r="SOW1" s="120"/>
      <c r="SOX1" s="120"/>
      <c r="SOY1" s="120"/>
      <c r="SOZ1" s="120"/>
      <c r="SPA1" s="120"/>
      <c r="SPB1" s="120"/>
      <c r="SPC1" s="120"/>
      <c r="SPD1" s="120"/>
      <c r="SPE1" s="120"/>
      <c r="SPF1" s="120"/>
      <c r="SPG1" s="120"/>
      <c r="SPH1" s="120"/>
      <c r="SPI1" s="120"/>
      <c r="SPJ1" s="120"/>
      <c r="SPK1" s="120"/>
      <c r="SPL1" s="120"/>
      <c r="SPM1" s="120"/>
      <c r="SPN1" s="120"/>
      <c r="SPO1" s="120"/>
      <c r="SPP1" s="120"/>
      <c r="SPQ1" s="120"/>
      <c r="SPR1" s="120"/>
      <c r="SPS1" s="120"/>
      <c r="SPT1" s="120"/>
      <c r="SPU1" s="120"/>
      <c r="SPV1" s="120"/>
      <c r="SPW1" s="120"/>
      <c r="SPX1" s="120"/>
      <c r="SPY1" s="120"/>
      <c r="SPZ1" s="120"/>
      <c r="SQA1" s="120"/>
      <c r="SQB1" s="120"/>
      <c r="SQC1" s="120"/>
      <c r="SQD1" s="120"/>
      <c r="SQE1" s="120"/>
      <c r="SQF1" s="120"/>
      <c r="SQG1" s="120"/>
      <c r="SQH1" s="120"/>
      <c r="SQI1" s="120"/>
      <c r="SQJ1" s="120"/>
      <c r="SQK1" s="120"/>
      <c r="SQL1" s="120"/>
      <c r="SQM1" s="120"/>
      <c r="SQN1" s="120"/>
      <c r="SQO1" s="120"/>
      <c r="SQP1" s="120"/>
      <c r="SQQ1" s="120"/>
      <c r="SQR1" s="120"/>
      <c r="SQS1" s="120"/>
      <c r="SQT1" s="120"/>
      <c r="SQU1" s="120"/>
      <c r="SQV1" s="120"/>
      <c r="SQW1" s="120"/>
      <c r="SQX1" s="120"/>
      <c r="SQY1" s="120"/>
      <c r="SQZ1" s="120"/>
      <c r="SRA1" s="120"/>
      <c r="SRB1" s="120"/>
      <c r="SRC1" s="120"/>
      <c r="SRD1" s="120"/>
      <c r="SRE1" s="120"/>
      <c r="SRF1" s="120"/>
      <c r="SRG1" s="120"/>
      <c r="SRH1" s="120"/>
      <c r="SRI1" s="120"/>
      <c r="SRJ1" s="120"/>
      <c r="SRK1" s="120"/>
      <c r="SRL1" s="120"/>
      <c r="SRM1" s="120"/>
      <c r="SRN1" s="120"/>
      <c r="SRO1" s="120"/>
      <c r="SRP1" s="120"/>
      <c r="SRQ1" s="120"/>
      <c r="SRR1" s="120"/>
      <c r="SRS1" s="120"/>
      <c r="SRT1" s="120"/>
      <c r="SRU1" s="120"/>
      <c r="SRV1" s="120"/>
      <c r="SRW1" s="120"/>
      <c r="SRX1" s="120"/>
      <c r="SRY1" s="120"/>
      <c r="SRZ1" s="120"/>
      <c r="SSA1" s="120"/>
      <c r="SSB1" s="120"/>
      <c r="SSC1" s="120"/>
      <c r="SSD1" s="120"/>
      <c r="SSE1" s="120"/>
      <c r="SSF1" s="120"/>
      <c r="SSG1" s="120"/>
      <c r="SSH1" s="120"/>
      <c r="SSI1" s="120"/>
      <c r="SSJ1" s="120"/>
      <c r="SSK1" s="120"/>
      <c r="SSL1" s="120"/>
      <c r="SSM1" s="120"/>
      <c r="SSN1" s="120"/>
      <c r="SSO1" s="120"/>
      <c r="SSP1" s="120"/>
      <c r="SSQ1" s="120"/>
      <c r="SSR1" s="120"/>
      <c r="SSS1" s="120"/>
      <c r="SST1" s="120"/>
      <c r="SSU1" s="120"/>
      <c r="SSV1" s="120"/>
      <c r="SSW1" s="120"/>
      <c r="SSX1" s="120"/>
      <c r="SSY1" s="120"/>
      <c r="SSZ1" s="120"/>
      <c r="STA1" s="120"/>
      <c r="STB1" s="120"/>
      <c r="STC1" s="120"/>
      <c r="STD1" s="120"/>
      <c r="STE1" s="120"/>
      <c r="STF1" s="120"/>
      <c r="STG1" s="120"/>
      <c r="STH1" s="120"/>
      <c r="STI1" s="120"/>
      <c r="STJ1" s="120"/>
      <c r="STK1" s="120"/>
      <c r="STL1" s="120"/>
      <c r="STM1" s="120"/>
      <c r="STN1" s="120"/>
      <c r="STO1" s="120"/>
      <c r="STP1" s="120"/>
      <c r="STQ1" s="120"/>
      <c r="STR1" s="120"/>
      <c r="STS1" s="120"/>
      <c r="STT1" s="120"/>
      <c r="STU1" s="120"/>
      <c r="STV1" s="120"/>
      <c r="STW1" s="120"/>
      <c r="STX1" s="120"/>
      <c r="STY1" s="120"/>
      <c r="STZ1" s="120"/>
      <c r="SUA1" s="120"/>
      <c r="SUB1" s="120"/>
      <c r="SUC1" s="120"/>
      <c r="SUD1" s="120"/>
      <c r="SUE1" s="120"/>
      <c r="SUF1" s="120"/>
      <c r="SUG1" s="120"/>
      <c r="SUH1" s="120"/>
      <c r="SUI1" s="120"/>
      <c r="SUJ1" s="120"/>
      <c r="SUK1" s="120"/>
      <c r="SUL1" s="120"/>
      <c r="SUM1" s="120"/>
      <c r="SUN1" s="120"/>
      <c r="SUO1" s="120"/>
      <c r="SUP1" s="120"/>
      <c r="SUQ1" s="120"/>
      <c r="SUR1" s="120"/>
      <c r="SUS1" s="120"/>
      <c r="SUT1" s="120"/>
      <c r="SUU1" s="120"/>
      <c r="SUV1" s="120"/>
      <c r="SUW1" s="120"/>
      <c r="SUX1" s="120"/>
      <c r="SUY1" s="120"/>
      <c r="SUZ1" s="120"/>
      <c r="SVA1" s="120"/>
      <c r="SVB1" s="120"/>
      <c r="SVC1" s="120"/>
      <c r="SVD1" s="120"/>
      <c r="SVE1" s="120"/>
      <c r="SVF1" s="120"/>
      <c r="SVG1" s="120"/>
      <c r="SVH1" s="120"/>
      <c r="SVI1" s="120"/>
      <c r="SVJ1" s="120"/>
      <c r="SVK1" s="120"/>
      <c r="SVL1" s="120"/>
      <c r="SVM1" s="120"/>
      <c r="SVN1" s="120"/>
      <c r="SVO1" s="120"/>
      <c r="SVP1" s="120"/>
      <c r="SVQ1" s="120"/>
      <c r="SVR1" s="120"/>
      <c r="SVS1" s="120"/>
      <c r="SVT1" s="120"/>
      <c r="SVU1" s="120"/>
      <c r="SVV1" s="120"/>
      <c r="SVW1" s="120"/>
      <c r="SVX1" s="120"/>
      <c r="SVY1" s="120"/>
      <c r="SVZ1" s="120"/>
      <c r="SWA1" s="120"/>
      <c r="SWB1" s="120"/>
      <c r="SWC1" s="120"/>
      <c r="SWD1" s="120"/>
      <c r="SWE1" s="120"/>
      <c r="SWF1" s="120"/>
      <c r="SWG1" s="120"/>
      <c r="SWH1" s="120"/>
      <c r="SWI1" s="120"/>
      <c r="SWJ1" s="120"/>
      <c r="SWK1" s="120"/>
      <c r="SWL1" s="120"/>
      <c r="SWM1" s="120"/>
      <c r="SWN1" s="120"/>
      <c r="SWO1" s="120"/>
      <c r="SWP1" s="120"/>
      <c r="SWQ1" s="120"/>
      <c r="SWR1" s="120"/>
      <c r="SWS1" s="120"/>
      <c r="SWT1" s="120"/>
      <c r="SWU1" s="120"/>
      <c r="SWV1" s="120"/>
      <c r="SWW1" s="120"/>
      <c r="SWX1" s="120"/>
      <c r="SWY1" s="120"/>
      <c r="SWZ1" s="120"/>
      <c r="SXA1" s="120"/>
      <c r="SXB1" s="120"/>
      <c r="SXC1" s="120"/>
      <c r="SXD1" s="120"/>
      <c r="SXE1" s="120"/>
      <c r="SXF1" s="120"/>
      <c r="SXG1" s="120"/>
      <c r="SXH1" s="120"/>
      <c r="SXI1" s="120"/>
      <c r="SXJ1" s="120"/>
      <c r="SXK1" s="120"/>
      <c r="SXL1" s="120"/>
      <c r="SXM1" s="120"/>
      <c r="SXN1" s="120"/>
      <c r="SXO1" s="120"/>
      <c r="SXP1" s="120"/>
      <c r="SXQ1" s="120"/>
      <c r="SXR1" s="120"/>
      <c r="SXS1" s="120"/>
      <c r="SXT1" s="120"/>
      <c r="SXU1" s="120"/>
      <c r="SXV1" s="120"/>
      <c r="SXW1" s="120"/>
      <c r="SXX1" s="120"/>
      <c r="SXY1" s="120"/>
      <c r="SXZ1" s="120"/>
      <c r="SYA1" s="120"/>
      <c r="SYB1" s="120"/>
      <c r="SYC1" s="120"/>
      <c r="SYD1" s="120"/>
      <c r="SYE1" s="120"/>
      <c r="SYF1" s="120"/>
      <c r="SYG1" s="120"/>
      <c r="SYH1" s="120"/>
      <c r="SYI1" s="120"/>
      <c r="SYJ1" s="120"/>
      <c r="SYK1" s="120"/>
      <c r="SYL1" s="120"/>
      <c r="SYM1" s="120"/>
      <c r="SYN1" s="120"/>
      <c r="SYO1" s="120"/>
      <c r="SYP1" s="120"/>
      <c r="SYQ1" s="120"/>
      <c r="SYR1" s="120"/>
      <c r="SYS1" s="120"/>
      <c r="SYT1" s="120"/>
      <c r="SYU1" s="120"/>
      <c r="SYV1" s="120"/>
      <c r="SYW1" s="120"/>
      <c r="SYX1" s="120"/>
      <c r="SYY1" s="120"/>
      <c r="SYZ1" s="120"/>
      <c r="SZA1" s="120"/>
      <c r="SZB1" s="120"/>
      <c r="SZC1" s="120"/>
      <c r="SZD1" s="120"/>
      <c r="SZE1" s="120"/>
      <c r="SZF1" s="120"/>
      <c r="SZG1" s="120"/>
      <c r="SZH1" s="120"/>
      <c r="SZI1" s="120"/>
      <c r="SZJ1" s="120"/>
      <c r="SZK1" s="120"/>
      <c r="SZL1" s="120"/>
      <c r="SZM1" s="120"/>
      <c r="SZN1" s="120"/>
      <c r="SZO1" s="120"/>
      <c r="SZP1" s="120"/>
      <c r="SZQ1" s="120"/>
      <c r="SZR1" s="120"/>
      <c r="SZS1" s="120"/>
      <c r="SZT1" s="120"/>
      <c r="SZU1" s="120"/>
      <c r="SZV1" s="120"/>
      <c r="SZW1" s="120"/>
      <c r="SZX1" s="120"/>
      <c r="SZY1" s="120"/>
      <c r="SZZ1" s="120"/>
      <c r="TAA1" s="120"/>
      <c r="TAB1" s="120"/>
      <c r="TAC1" s="120"/>
      <c r="TAD1" s="120"/>
      <c r="TAE1" s="120"/>
      <c r="TAF1" s="120"/>
      <c r="TAG1" s="120"/>
      <c r="TAH1" s="120"/>
      <c r="TAI1" s="120"/>
      <c r="TAJ1" s="120"/>
      <c r="TAK1" s="120"/>
      <c r="TAL1" s="120"/>
      <c r="TAM1" s="120"/>
      <c r="TAN1" s="120"/>
      <c r="TAO1" s="120"/>
      <c r="TAP1" s="120"/>
      <c r="TAQ1" s="120"/>
      <c r="TAR1" s="120"/>
      <c r="TAS1" s="120"/>
      <c r="TAT1" s="120"/>
      <c r="TAU1" s="120"/>
      <c r="TAV1" s="120"/>
      <c r="TAW1" s="120"/>
      <c r="TAX1" s="120"/>
      <c r="TAY1" s="120"/>
      <c r="TAZ1" s="120"/>
      <c r="TBA1" s="120"/>
      <c r="TBB1" s="120"/>
      <c r="TBC1" s="120"/>
      <c r="TBD1" s="120"/>
      <c r="TBE1" s="120"/>
      <c r="TBF1" s="120"/>
      <c r="TBG1" s="120"/>
      <c r="TBH1" s="120"/>
      <c r="TBI1" s="120"/>
      <c r="TBJ1" s="120"/>
      <c r="TBK1" s="120"/>
      <c r="TBL1" s="120"/>
      <c r="TBM1" s="120"/>
      <c r="TBN1" s="120"/>
      <c r="TBO1" s="120"/>
      <c r="TBP1" s="120"/>
      <c r="TBQ1" s="120"/>
      <c r="TBR1" s="120"/>
      <c r="TBS1" s="120"/>
      <c r="TBT1" s="120"/>
      <c r="TBU1" s="120"/>
      <c r="TBV1" s="120"/>
      <c r="TBW1" s="120"/>
      <c r="TBX1" s="120"/>
      <c r="TBY1" s="120"/>
      <c r="TBZ1" s="120"/>
      <c r="TCA1" s="120"/>
      <c r="TCB1" s="120"/>
      <c r="TCC1" s="120"/>
      <c r="TCD1" s="120"/>
      <c r="TCE1" s="120"/>
      <c r="TCF1" s="120"/>
      <c r="TCG1" s="120"/>
      <c r="TCH1" s="120"/>
      <c r="TCI1" s="120"/>
      <c r="TCJ1" s="120"/>
      <c r="TCK1" s="120"/>
      <c r="TCL1" s="120"/>
      <c r="TCM1" s="120"/>
      <c r="TCN1" s="120"/>
      <c r="TCO1" s="120"/>
      <c r="TCP1" s="120"/>
      <c r="TCQ1" s="120"/>
      <c r="TCR1" s="120"/>
      <c r="TCS1" s="120"/>
      <c r="TCT1" s="120"/>
      <c r="TCU1" s="120"/>
      <c r="TCV1" s="120"/>
      <c r="TCW1" s="120"/>
      <c r="TCX1" s="120"/>
      <c r="TCY1" s="120"/>
      <c r="TCZ1" s="120"/>
      <c r="TDA1" s="120"/>
      <c r="TDB1" s="120"/>
      <c r="TDC1" s="120"/>
      <c r="TDD1" s="120"/>
      <c r="TDE1" s="120"/>
      <c r="TDF1" s="120"/>
      <c r="TDG1" s="120"/>
      <c r="TDH1" s="120"/>
      <c r="TDI1" s="120"/>
      <c r="TDJ1" s="120"/>
      <c r="TDK1" s="120"/>
      <c r="TDL1" s="120"/>
      <c r="TDM1" s="120"/>
      <c r="TDN1" s="120"/>
      <c r="TDO1" s="120"/>
      <c r="TDP1" s="120"/>
      <c r="TDQ1" s="120"/>
      <c r="TDR1" s="120"/>
      <c r="TDS1" s="120"/>
      <c r="TDT1" s="120"/>
      <c r="TDU1" s="120"/>
      <c r="TDV1" s="120"/>
      <c r="TDW1" s="120"/>
      <c r="TDX1" s="120"/>
      <c r="TDY1" s="120"/>
      <c r="TDZ1" s="120"/>
      <c r="TEA1" s="120"/>
      <c r="TEB1" s="120"/>
      <c r="TEC1" s="120"/>
      <c r="TED1" s="120"/>
      <c r="TEE1" s="120"/>
      <c r="TEF1" s="120"/>
      <c r="TEG1" s="120"/>
      <c r="TEH1" s="120"/>
      <c r="TEI1" s="120"/>
      <c r="TEJ1" s="120"/>
      <c r="TEK1" s="120"/>
      <c r="TEL1" s="120"/>
      <c r="TEM1" s="120"/>
      <c r="TEN1" s="120"/>
      <c r="TEO1" s="120"/>
      <c r="TEP1" s="120"/>
      <c r="TEQ1" s="120"/>
      <c r="TER1" s="120"/>
      <c r="TES1" s="120"/>
      <c r="TET1" s="120"/>
      <c r="TEU1" s="120"/>
      <c r="TEV1" s="120"/>
      <c r="TEW1" s="120"/>
      <c r="TEX1" s="120"/>
      <c r="TEY1" s="120"/>
      <c r="TEZ1" s="120"/>
      <c r="TFA1" s="120"/>
      <c r="TFB1" s="120"/>
      <c r="TFC1" s="120"/>
      <c r="TFD1" s="120"/>
      <c r="TFE1" s="120"/>
      <c r="TFF1" s="120"/>
      <c r="TFG1" s="120"/>
      <c r="TFH1" s="120"/>
      <c r="TFI1" s="120"/>
      <c r="TFJ1" s="120"/>
      <c r="TFK1" s="120"/>
      <c r="TFL1" s="120"/>
      <c r="TFM1" s="120"/>
      <c r="TFN1" s="120"/>
      <c r="TFO1" s="120"/>
      <c r="TFP1" s="120"/>
      <c r="TFQ1" s="120"/>
      <c r="TFR1" s="120"/>
      <c r="TFS1" s="120"/>
      <c r="TFT1" s="120"/>
      <c r="TFU1" s="120"/>
      <c r="TFV1" s="120"/>
      <c r="TFW1" s="120"/>
      <c r="TFX1" s="120"/>
      <c r="TFY1" s="120"/>
      <c r="TFZ1" s="120"/>
      <c r="TGA1" s="120"/>
      <c r="TGB1" s="120"/>
      <c r="TGC1" s="120"/>
      <c r="TGD1" s="120"/>
      <c r="TGE1" s="120"/>
      <c r="TGF1" s="120"/>
      <c r="TGG1" s="120"/>
      <c r="TGH1" s="120"/>
      <c r="TGI1" s="120"/>
      <c r="TGJ1" s="120"/>
      <c r="TGK1" s="120"/>
      <c r="TGL1" s="120"/>
      <c r="TGM1" s="120"/>
      <c r="TGN1" s="120"/>
      <c r="TGO1" s="120"/>
      <c r="TGP1" s="120"/>
      <c r="TGQ1" s="120"/>
      <c r="TGR1" s="120"/>
      <c r="TGS1" s="120"/>
      <c r="TGT1" s="120"/>
      <c r="TGU1" s="120"/>
      <c r="TGV1" s="120"/>
      <c r="TGW1" s="120"/>
      <c r="TGX1" s="120"/>
      <c r="TGY1" s="120"/>
      <c r="TGZ1" s="120"/>
      <c r="THA1" s="120"/>
      <c r="THB1" s="120"/>
      <c r="THC1" s="120"/>
      <c r="THD1" s="120"/>
      <c r="THE1" s="120"/>
      <c r="THF1" s="120"/>
      <c r="THG1" s="120"/>
      <c r="THH1" s="120"/>
      <c r="THI1" s="120"/>
      <c r="THJ1" s="120"/>
      <c r="THK1" s="120"/>
      <c r="THL1" s="120"/>
      <c r="THM1" s="120"/>
      <c r="THN1" s="120"/>
      <c r="THO1" s="120"/>
      <c r="THP1" s="120"/>
      <c r="THQ1" s="120"/>
      <c r="THR1" s="120"/>
      <c r="THS1" s="120"/>
      <c r="THT1" s="120"/>
      <c r="THU1" s="120"/>
      <c r="THV1" s="120"/>
      <c r="THW1" s="120"/>
      <c r="THX1" s="120"/>
      <c r="THY1" s="120"/>
      <c r="THZ1" s="120"/>
      <c r="TIA1" s="120"/>
      <c r="TIB1" s="120"/>
      <c r="TIC1" s="120"/>
      <c r="TID1" s="120"/>
      <c r="TIE1" s="120"/>
      <c r="TIF1" s="120"/>
      <c r="TIG1" s="120"/>
      <c r="TIH1" s="120"/>
      <c r="TII1" s="120"/>
      <c r="TIJ1" s="120"/>
      <c r="TIK1" s="120"/>
      <c r="TIL1" s="120"/>
      <c r="TIM1" s="120"/>
      <c r="TIN1" s="120"/>
      <c r="TIO1" s="120"/>
      <c r="TIP1" s="120"/>
      <c r="TIQ1" s="120"/>
      <c r="TIR1" s="120"/>
      <c r="TIS1" s="120"/>
      <c r="TIT1" s="120"/>
      <c r="TIU1" s="120"/>
      <c r="TIV1" s="120"/>
      <c r="TIW1" s="120"/>
      <c r="TIX1" s="120"/>
      <c r="TIY1" s="120"/>
      <c r="TIZ1" s="120"/>
      <c r="TJA1" s="120"/>
      <c r="TJB1" s="120"/>
      <c r="TJC1" s="120"/>
      <c r="TJD1" s="120"/>
      <c r="TJE1" s="120"/>
      <c r="TJF1" s="120"/>
      <c r="TJG1" s="120"/>
      <c r="TJH1" s="120"/>
      <c r="TJI1" s="120"/>
      <c r="TJJ1" s="120"/>
      <c r="TJK1" s="120"/>
      <c r="TJL1" s="120"/>
      <c r="TJM1" s="120"/>
      <c r="TJN1" s="120"/>
      <c r="TJO1" s="120"/>
      <c r="TJP1" s="120"/>
      <c r="TJQ1" s="120"/>
      <c r="TJR1" s="120"/>
      <c r="TJS1" s="120"/>
      <c r="TJT1" s="120"/>
      <c r="TJU1" s="120"/>
      <c r="TJV1" s="120"/>
      <c r="TJW1" s="120"/>
      <c r="TJX1" s="120"/>
      <c r="TJY1" s="120"/>
      <c r="TJZ1" s="120"/>
      <c r="TKA1" s="120"/>
      <c r="TKB1" s="120"/>
      <c r="TKC1" s="120"/>
      <c r="TKD1" s="120"/>
      <c r="TKE1" s="120"/>
      <c r="TKF1" s="120"/>
      <c r="TKG1" s="120"/>
      <c r="TKH1" s="120"/>
      <c r="TKI1" s="120"/>
      <c r="TKJ1" s="120"/>
      <c r="TKK1" s="120"/>
      <c r="TKL1" s="120"/>
      <c r="TKM1" s="120"/>
      <c r="TKN1" s="120"/>
      <c r="TKO1" s="120"/>
      <c r="TKP1" s="120"/>
      <c r="TKQ1" s="120"/>
      <c r="TKR1" s="120"/>
      <c r="TKS1" s="120"/>
      <c r="TKT1" s="120"/>
      <c r="TKU1" s="120"/>
      <c r="TKV1" s="120"/>
      <c r="TKW1" s="120"/>
      <c r="TKX1" s="120"/>
      <c r="TKY1" s="120"/>
      <c r="TKZ1" s="120"/>
      <c r="TLA1" s="120"/>
      <c r="TLB1" s="120"/>
      <c r="TLC1" s="120"/>
      <c r="TLD1" s="120"/>
      <c r="TLE1" s="120"/>
      <c r="TLF1" s="120"/>
      <c r="TLG1" s="120"/>
      <c r="TLH1" s="120"/>
      <c r="TLI1" s="120"/>
      <c r="TLJ1" s="120"/>
      <c r="TLK1" s="120"/>
      <c r="TLL1" s="120"/>
      <c r="TLM1" s="120"/>
      <c r="TLN1" s="120"/>
      <c r="TLO1" s="120"/>
      <c r="TLP1" s="120"/>
      <c r="TLQ1" s="120"/>
      <c r="TLR1" s="120"/>
      <c r="TLS1" s="120"/>
      <c r="TLT1" s="120"/>
      <c r="TLU1" s="120"/>
      <c r="TLV1" s="120"/>
      <c r="TLW1" s="120"/>
      <c r="TLX1" s="120"/>
      <c r="TLY1" s="120"/>
      <c r="TLZ1" s="120"/>
      <c r="TMA1" s="120"/>
      <c r="TMB1" s="120"/>
      <c r="TMC1" s="120"/>
      <c r="TMD1" s="120"/>
      <c r="TME1" s="120"/>
      <c r="TMF1" s="120"/>
      <c r="TMG1" s="120"/>
      <c r="TMH1" s="120"/>
      <c r="TMI1" s="120"/>
      <c r="TMJ1" s="120"/>
      <c r="TMK1" s="120"/>
      <c r="TML1" s="120"/>
      <c r="TMM1" s="120"/>
      <c r="TMN1" s="120"/>
      <c r="TMO1" s="120"/>
      <c r="TMP1" s="120"/>
      <c r="TMQ1" s="120"/>
      <c r="TMR1" s="120"/>
      <c r="TMS1" s="120"/>
      <c r="TMT1" s="120"/>
      <c r="TMU1" s="120"/>
      <c r="TMV1" s="120"/>
      <c r="TMW1" s="120"/>
      <c r="TMX1" s="120"/>
      <c r="TMY1" s="120"/>
      <c r="TMZ1" s="120"/>
      <c r="TNA1" s="120"/>
      <c r="TNB1" s="120"/>
      <c r="TNC1" s="120"/>
      <c r="TND1" s="120"/>
      <c r="TNE1" s="120"/>
      <c r="TNF1" s="120"/>
      <c r="TNG1" s="120"/>
      <c r="TNH1" s="120"/>
      <c r="TNI1" s="120"/>
      <c r="TNJ1" s="120"/>
      <c r="TNK1" s="120"/>
      <c r="TNL1" s="120"/>
      <c r="TNM1" s="120"/>
      <c r="TNN1" s="120"/>
      <c r="TNO1" s="120"/>
      <c r="TNP1" s="120"/>
      <c r="TNQ1" s="120"/>
      <c r="TNR1" s="120"/>
      <c r="TNS1" s="120"/>
      <c r="TNT1" s="120"/>
      <c r="TNU1" s="120"/>
      <c r="TNV1" s="120"/>
      <c r="TNW1" s="120"/>
      <c r="TNX1" s="120"/>
      <c r="TNY1" s="120"/>
      <c r="TNZ1" s="120"/>
      <c r="TOA1" s="120"/>
      <c r="TOB1" s="120"/>
      <c r="TOC1" s="120"/>
      <c r="TOD1" s="120"/>
      <c r="TOE1" s="120"/>
      <c r="TOF1" s="120"/>
      <c r="TOG1" s="120"/>
      <c r="TOH1" s="120"/>
      <c r="TOI1" s="120"/>
      <c r="TOJ1" s="120"/>
      <c r="TOK1" s="120"/>
      <c r="TOL1" s="120"/>
      <c r="TOM1" s="120"/>
      <c r="TON1" s="120"/>
      <c r="TOO1" s="120"/>
      <c r="TOP1" s="120"/>
      <c r="TOQ1" s="120"/>
      <c r="TOR1" s="120"/>
      <c r="TOS1" s="120"/>
      <c r="TOT1" s="120"/>
      <c r="TOU1" s="120"/>
      <c r="TOV1" s="120"/>
      <c r="TOW1" s="120"/>
      <c r="TOX1" s="120"/>
      <c r="TOY1" s="120"/>
      <c r="TOZ1" s="120"/>
      <c r="TPA1" s="120"/>
      <c r="TPB1" s="120"/>
      <c r="TPC1" s="120"/>
      <c r="TPD1" s="120"/>
      <c r="TPE1" s="120"/>
      <c r="TPF1" s="120"/>
      <c r="TPG1" s="120"/>
      <c r="TPH1" s="120"/>
      <c r="TPI1" s="120"/>
      <c r="TPJ1" s="120"/>
      <c r="TPK1" s="120"/>
      <c r="TPL1" s="120"/>
      <c r="TPM1" s="120"/>
      <c r="TPN1" s="120"/>
      <c r="TPO1" s="120"/>
      <c r="TPP1" s="120"/>
      <c r="TPQ1" s="120"/>
      <c r="TPR1" s="120"/>
      <c r="TPS1" s="120"/>
      <c r="TPT1" s="120"/>
      <c r="TPU1" s="120"/>
      <c r="TPV1" s="120"/>
      <c r="TPW1" s="120"/>
      <c r="TPX1" s="120"/>
      <c r="TPY1" s="120"/>
      <c r="TPZ1" s="120"/>
      <c r="TQA1" s="120"/>
      <c r="TQB1" s="120"/>
      <c r="TQC1" s="120"/>
      <c r="TQD1" s="120"/>
      <c r="TQE1" s="120"/>
      <c r="TQF1" s="120"/>
      <c r="TQG1" s="120"/>
      <c r="TQH1" s="120"/>
      <c r="TQI1" s="120"/>
      <c r="TQJ1" s="120"/>
      <c r="TQK1" s="120"/>
      <c r="TQL1" s="120"/>
      <c r="TQM1" s="120"/>
      <c r="TQN1" s="120"/>
      <c r="TQO1" s="120"/>
      <c r="TQP1" s="120"/>
      <c r="TQQ1" s="120"/>
      <c r="TQR1" s="120"/>
      <c r="TQS1" s="120"/>
      <c r="TQT1" s="120"/>
      <c r="TQU1" s="120"/>
      <c r="TQV1" s="120"/>
      <c r="TQW1" s="120"/>
      <c r="TQX1" s="120"/>
      <c r="TQY1" s="120"/>
      <c r="TQZ1" s="120"/>
      <c r="TRA1" s="120"/>
      <c r="TRB1" s="120"/>
      <c r="TRC1" s="120"/>
      <c r="TRD1" s="120"/>
      <c r="TRE1" s="120"/>
      <c r="TRF1" s="120"/>
      <c r="TRG1" s="120"/>
      <c r="TRH1" s="120"/>
      <c r="TRI1" s="120"/>
      <c r="TRJ1" s="120"/>
      <c r="TRK1" s="120"/>
      <c r="TRL1" s="120"/>
      <c r="TRM1" s="120"/>
      <c r="TRN1" s="120"/>
      <c r="TRO1" s="120"/>
      <c r="TRP1" s="120"/>
      <c r="TRQ1" s="120"/>
      <c r="TRR1" s="120"/>
      <c r="TRS1" s="120"/>
      <c r="TRT1" s="120"/>
      <c r="TRU1" s="120"/>
      <c r="TRV1" s="120"/>
      <c r="TRW1" s="120"/>
      <c r="TRX1" s="120"/>
      <c r="TRY1" s="120"/>
      <c r="TRZ1" s="120"/>
      <c r="TSA1" s="120"/>
      <c r="TSB1" s="120"/>
      <c r="TSC1" s="120"/>
      <c r="TSD1" s="120"/>
      <c r="TSE1" s="120"/>
      <c r="TSF1" s="120"/>
      <c r="TSG1" s="120"/>
      <c r="TSH1" s="120"/>
      <c r="TSI1" s="120"/>
      <c r="TSJ1" s="120"/>
      <c r="TSK1" s="120"/>
      <c r="TSL1" s="120"/>
      <c r="TSM1" s="120"/>
      <c r="TSN1" s="120"/>
      <c r="TSO1" s="120"/>
      <c r="TSP1" s="120"/>
      <c r="TSQ1" s="120"/>
      <c r="TSR1" s="120"/>
      <c r="TSS1" s="120"/>
      <c r="TST1" s="120"/>
      <c r="TSU1" s="120"/>
      <c r="TSV1" s="120"/>
      <c r="TSW1" s="120"/>
      <c r="TSX1" s="120"/>
      <c r="TSY1" s="120"/>
      <c r="TSZ1" s="120"/>
      <c r="TTA1" s="120"/>
      <c r="TTB1" s="120"/>
      <c r="TTC1" s="120"/>
      <c r="TTD1" s="120"/>
      <c r="TTE1" s="120"/>
      <c r="TTF1" s="120"/>
      <c r="TTG1" s="120"/>
      <c r="TTH1" s="120"/>
      <c r="TTI1" s="120"/>
      <c r="TTJ1" s="120"/>
      <c r="TTK1" s="120"/>
      <c r="TTL1" s="120"/>
      <c r="TTM1" s="120"/>
      <c r="TTN1" s="120"/>
      <c r="TTO1" s="120"/>
      <c r="TTP1" s="120"/>
      <c r="TTQ1" s="120"/>
      <c r="TTR1" s="120"/>
      <c r="TTS1" s="120"/>
      <c r="TTT1" s="120"/>
      <c r="TTU1" s="120"/>
      <c r="TTV1" s="120"/>
      <c r="TTW1" s="120"/>
      <c r="TTX1" s="120"/>
      <c r="TTY1" s="120"/>
      <c r="TTZ1" s="120"/>
      <c r="TUA1" s="120"/>
      <c r="TUB1" s="120"/>
      <c r="TUC1" s="120"/>
      <c r="TUD1" s="120"/>
      <c r="TUE1" s="120"/>
      <c r="TUF1" s="120"/>
      <c r="TUG1" s="120"/>
      <c r="TUH1" s="120"/>
      <c r="TUI1" s="120"/>
      <c r="TUJ1" s="120"/>
      <c r="TUK1" s="120"/>
      <c r="TUL1" s="120"/>
      <c r="TUM1" s="120"/>
      <c r="TUN1" s="120"/>
      <c r="TUO1" s="120"/>
      <c r="TUP1" s="120"/>
      <c r="TUQ1" s="120"/>
      <c r="TUR1" s="120"/>
      <c r="TUS1" s="120"/>
      <c r="TUT1" s="120"/>
      <c r="TUU1" s="120"/>
      <c r="TUV1" s="120"/>
      <c r="TUW1" s="120"/>
      <c r="TUX1" s="120"/>
      <c r="TUY1" s="120"/>
      <c r="TUZ1" s="120"/>
      <c r="TVA1" s="120"/>
      <c r="TVB1" s="120"/>
      <c r="TVC1" s="120"/>
      <c r="TVD1" s="120"/>
      <c r="TVE1" s="120"/>
      <c r="TVF1" s="120"/>
      <c r="TVG1" s="120"/>
      <c r="TVH1" s="120"/>
      <c r="TVI1" s="120"/>
      <c r="TVJ1" s="120"/>
      <c r="TVK1" s="120"/>
      <c r="TVL1" s="120"/>
      <c r="TVM1" s="120"/>
      <c r="TVN1" s="120"/>
      <c r="TVO1" s="120"/>
      <c r="TVP1" s="120"/>
      <c r="TVQ1" s="120"/>
      <c r="TVR1" s="120"/>
      <c r="TVS1" s="120"/>
      <c r="TVT1" s="120"/>
      <c r="TVU1" s="120"/>
      <c r="TVV1" s="120"/>
      <c r="TVW1" s="120"/>
      <c r="TVX1" s="120"/>
      <c r="TVY1" s="120"/>
      <c r="TVZ1" s="120"/>
      <c r="TWA1" s="120"/>
      <c r="TWB1" s="120"/>
      <c r="TWC1" s="120"/>
      <c r="TWD1" s="120"/>
      <c r="TWE1" s="120"/>
      <c r="TWF1" s="120"/>
      <c r="TWG1" s="120"/>
      <c r="TWH1" s="120"/>
      <c r="TWI1" s="120"/>
      <c r="TWJ1" s="120"/>
      <c r="TWK1" s="120"/>
      <c r="TWL1" s="120"/>
      <c r="TWM1" s="120"/>
      <c r="TWN1" s="120"/>
      <c r="TWO1" s="120"/>
      <c r="TWP1" s="120"/>
      <c r="TWQ1" s="120"/>
      <c r="TWR1" s="120"/>
      <c r="TWS1" s="120"/>
      <c r="TWT1" s="120"/>
      <c r="TWU1" s="120"/>
      <c r="TWV1" s="120"/>
      <c r="TWW1" s="120"/>
      <c r="TWX1" s="120"/>
      <c r="TWY1" s="120"/>
      <c r="TWZ1" s="120"/>
      <c r="TXA1" s="120"/>
      <c r="TXB1" s="120"/>
      <c r="TXC1" s="120"/>
      <c r="TXD1" s="120"/>
      <c r="TXE1" s="120"/>
      <c r="TXF1" s="120"/>
      <c r="TXG1" s="120"/>
      <c r="TXH1" s="120"/>
      <c r="TXI1" s="120"/>
      <c r="TXJ1" s="120"/>
      <c r="TXK1" s="120"/>
      <c r="TXL1" s="120"/>
      <c r="TXM1" s="120"/>
      <c r="TXN1" s="120"/>
      <c r="TXO1" s="120"/>
      <c r="TXP1" s="120"/>
      <c r="TXQ1" s="120"/>
      <c r="TXR1" s="120"/>
      <c r="TXS1" s="120"/>
      <c r="TXT1" s="120"/>
      <c r="TXU1" s="120"/>
      <c r="TXV1" s="120"/>
      <c r="TXW1" s="120"/>
      <c r="TXX1" s="120"/>
      <c r="TXY1" s="120"/>
      <c r="TXZ1" s="120"/>
      <c r="TYA1" s="120"/>
      <c r="TYB1" s="120"/>
      <c r="TYC1" s="120"/>
      <c r="TYD1" s="120"/>
      <c r="TYE1" s="120"/>
      <c r="TYF1" s="120"/>
      <c r="TYG1" s="120"/>
      <c r="TYH1" s="120"/>
      <c r="TYI1" s="120"/>
      <c r="TYJ1" s="120"/>
      <c r="TYK1" s="120"/>
      <c r="TYL1" s="120"/>
      <c r="TYM1" s="120"/>
      <c r="TYN1" s="120"/>
      <c r="TYO1" s="120"/>
      <c r="TYP1" s="120"/>
      <c r="TYQ1" s="120"/>
      <c r="TYR1" s="120"/>
      <c r="TYS1" s="120"/>
      <c r="TYT1" s="120"/>
      <c r="TYU1" s="120"/>
      <c r="TYV1" s="120"/>
      <c r="TYW1" s="120"/>
      <c r="TYX1" s="120"/>
      <c r="TYY1" s="120"/>
      <c r="TYZ1" s="120"/>
      <c r="TZA1" s="120"/>
      <c r="TZB1" s="120"/>
      <c r="TZC1" s="120"/>
      <c r="TZD1" s="120"/>
      <c r="TZE1" s="120"/>
      <c r="TZF1" s="120"/>
      <c r="TZG1" s="120"/>
      <c r="TZH1" s="120"/>
      <c r="TZI1" s="120"/>
      <c r="TZJ1" s="120"/>
      <c r="TZK1" s="120"/>
      <c r="TZL1" s="120"/>
      <c r="TZM1" s="120"/>
      <c r="TZN1" s="120"/>
      <c r="TZO1" s="120"/>
      <c r="TZP1" s="120"/>
      <c r="TZQ1" s="120"/>
      <c r="TZR1" s="120"/>
      <c r="TZS1" s="120"/>
      <c r="TZT1" s="120"/>
      <c r="TZU1" s="120"/>
      <c r="TZV1" s="120"/>
      <c r="TZW1" s="120"/>
      <c r="TZX1" s="120"/>
      <c r="TZY1" s="120"/>
      <c r="TZZ1" s="120"/>
      <c r="UAA1" s="120"/>
      <c r="UAB1" s="120"/>
      <c r="UAC1" s="120"/>
      <c r="UAD1" s="120"/>
      <c r="UAE1" s="120"/>
      <c r="UAF1" s="120"/>
      <c r="UAG1" s="120"/>
      <c r="UAH1" s="120"/>
      <c r="UAI1" s="120"/>
      <c r="UAJ1" s="120"/>
      <c r="UAK1" s="120"/>
      <c r="UAL1" s="120"/>
      <c r="UAM1" s="120"/>
      <c r="UAN1" s="120"/>
      <c r="UAO1" s="120"/>
      <c r="UAP1" s="120"/>
      <c r="UAQ1" s="120"/>
      <c r="UAR1" s="120"/>
      <c r="UAS1" s="120"/>
      <c r="UAT1" s="120"/>
      <c r="UAU1" s="120"/>
      <c r="UAV1" s="120"/>
      <c r="UAW1" s="120"/>
      <c r="UAX1" s="120"/>
      <c r="UAY1" s="120"/>
      <c r="UAZ1" s="120"/>
      <c r="UBA1" s="120"/>
      <c r="UBB1" s="120"/>
      <c r="UBC1" s="120"/>
      <c r="UBD1" s="120"/>
      <c r="UBE1" s="120"/>
      <c r="UBF1" s="120"/>
      <c r="UBG1" s="120"/>
      <c r="UBH1" s="120"/>
      <c r="UBI1" s="120"/>
      <c r="UBJ1" s="120"/>
      <c r="UBK1" s="120"/>
      <c r="UBL1" s="120"/>
      <c r="UBM1" s="120"/>
      <c r="UBN1" s="120"/>
      <c r="UBO1" s="120"/>
      <c r="UBP1" s="120"/>
      <c r="UBQ1" s="120"/>
      <c r="UBR1" s="120"/>
      <c r="UBS1" s="120"/>
      <c r="UBT1" s="120"/>
      <c r="UBU1" s="120"/>
      <c r="UBV1" s="120"/>
      <c r="UBW1" s="120"/>
      <c r="UBX1" s="120"/>
      <c r="UBY1" s="120"/>
      <c r="UBZ1" s="120"/>
      <c r="UCA1" s="120"/>
      <c r="UCB1" s="120"/>
      <c r="UCC1" s="120"/>
      <c r="UCD1" s="120"/>
      <c r="UCE1" s="120"/>
      <c r="UCF1" s="120"/>
      <c r="UCG1" s="120"/>
      <c r="UCH1" s="120"/>
      <c r="UCI1" s="120"/>
      <c r="UCJ1" s="120"/>
      <c r="UCK1" s="120"/>
      <c r="UCL1" s="120"/>
      <c r="UCM1" s="120"/>
      <c r="UCN1" s="120"/>
      <c r="UCO1" s="120"/>
      <c r="UCP1" s="120"/>
      <c r="UCQ1" s="120"/>
      <c r="UCR1" s="120"/>
      <c r="UCS1" s="120"/>
      <c r="UCT1" s="120"/>
      <c r="UCU1" s="120"/>
      <c r="UCV1" s="120"/>
      <c r="UCW1" s="120"/>
      <c r="UCX1" s="120"/>
      <c r="UCY1" s="120"/>
      <c r="UCZ1" s="120"/>
      <c r="UDA1" s="120"/>
      <c r="UDB1" s="120"/>
      <c r="UDC1" s="120"/>
      <c r="UDD1" s="120"/>
      <c r="UDE1" s="120"/>
      <c r="UDF1" s="120"/>
      <c r="UDG1" s="120"/>
      <c r="UDH1" s="120"/>
      <c r="UDI1" s="120"/>
      <c r="UDJ1" s="120"/>
      <c r="UDK1" s="120"/>
      <c r="UDL1" s="120"/>
      <c r="UDM1" s="120"/>
      <c r="UDN1" s="120"/>
      <c r="UDO1" s="120"/>
      <c r="UDP1" s="120"/>
      <c r="UDQ1" s="120"/>
      <c r="UDR1" s="120"/>
      <c r="UDS1" s="120"/>
      <c r="UDT1" s="120"/>
      <c r="UDU1" s="120"/>
      <c r="UDV1" s="120"/>
      <c r="UDW1" s="120"/>
      <c r="UDX1" s="120"/>
      <c r="UDY1" s="120"/>
      <c r="UDZ1" s="120"/>
      <c r="UEA1" s="120"/>
      <c r="UEB1" s="120"/>
      <c r="UEC1" s="120"/>
      <c r="UED1" s="120"/>
      <c r="UEE1" s="120"/>
      <c r="UEF1" s="120"/>
      <c r="UEG1" s="120"/>
      <c r="UEH1" s="120"/>
      <c r="UEI1" s="120"/>
      <c r="UEJ1" s="120"/>
      <c r="UEK1" s="120"/>
      <c r="UEL1" s="120"/>
      <c r="UEM1" s="120"/>
      <c r="UEN1" s="120"/>
      <c r="UEO1" s="120"/>
      <c r="UEP1" s="120"/>
      <c r="UEQ1" s="120"/>
      <c r="UER1" s="120"/>
      <c r="UES1" s="120"/>
      <c r="UET1" s="120"/>
      <c r="UEU1" s="120"/>
      <c r="UEV1" s="120"/>
      <c r="UEW1" s="120"/>
      <c r="UEX1" s="120"/>
      <c r="UEY1" s="120"/>
      <c r="UEZ1" s="120"/>
      <c r="UFA1" s="120"/>
      <c r="UFB1" s="120"/>
      <c r="UFC1" s="120"/>
      <c r="UFD1" s="120"/>
      <c r="UFE1" s="120"/>
      <c r="UFF1" s="120"/>
      <c r="UFG1" s="120"/>
      <c r="UFH1" s="120"/>
      <c r="UFI1" s="120"/>
      <c r="UFJ1" s="120"/>
      <c r="UFK1" s="120"/>
      <c r="UFL1" s="120"/>
      <c r="UFM1" s="120"/>
      <c r="UFN1" s="120"/>
      <c r="UFO1" s="120"/>
      <c r="UFP1" s="120"/>
      <c r="UFQ1" s="120"/>
      <c r="UFR1" s="120"/>
      <c r="UFS1" s="120"/>
      <c r="UFT1" s="120"/>
      <c r="UFU1" s="120"/>
      <c r="UFV1" s="120"/>
      <c r="UFW1" s="120"/>
      <c r="UFX1" s="120"/>
      <c r="UFY1" s="120"/>
      <c r="UFZ1" s="120"/>
      <c r="UGA1" s="120"/>
      <c r="UGB1" s="120"/>
      <c r="UGC1" s="120"/>
      <c r="UGD1" s="120"/>
      <c r="UGE1" s="120"/>
      <c r="UGF1" s="120"/>
      <c r="UGG1" s="120"/>
      <c r="UGH1" s="120"/>
      <c r="UGI1" s="120"/>
      <c r="UGJ1" s="120"/>
      <c r="UGK1" s="120"/>
      <c r="UGL1" s="120"/>
      <c r="UGM1" s="120"/>
      <c r="UGN1" s="120"/>
      <c r="UGO1" s="120"/>
      <c r="UGP1" s="120"/>
      <c r="UGQ1" s="120"/>
      <c r="UGR1" s="120"/>
      <c r="UGS1" s="120"/>
      <c r="UGT1" s="120"/>
      <c r="UGU1" s="120"/>
      <c r="UGV1" s="120"/>
      <c r="UGW1" s="120"/>
      <c r="UGX1" s="120"/>
      <c r="UGY1" s="120"/>
      <c r="UGZ1" s="120"/>
      <c r="UHA1" s="120"/>
      <c r="UHB1" s="120"/>
      <c r="UHC1" s="120"/>
      <c r="UHD1" s="120"/>
      <c r="UHE1" s="120"/>
      <c r="UHF1" s="120"/>
      <c r="UHG1" s="120"/>
      <c r="UHH1" s="120"/>
      <c r="UHI1" s="120"/>
      <c r="UHJ1" s="120"/>
      <c r="UHK1" s="120"/>
      <c r="UHL1" s="120"/>
      <c r="UHM1" s="120"/>
      <c r="UHN1" s="120"/>
      <c r="UHO1" s="120"/>
      <c r="UHP1" s="120"/>
      <c r="UHQ1" s="120"/>
      <c r="UHR1" s="120"/>
      <c r="UHS1" s="120"/>
      <c r="UHT1" s="120"/>
      <c r="UHU1" s="120"/>
      <c r="UHV1" s="120"/>
      <c r="UHW1" s="120"/>
      <c r="UHX1" s="120"/>
      <c r="UHY1" s="120"/>
      <c r="UHZ1" s="120"/>
      <c r="UIA1" s="120"/>
      <c r="UIB1" s="120"/>
      <c r="UIC1" s="120"/>
      <c r="UID1" s="120"/>
      <c r="UIE1" s="120"/>
      <c r="UIF1" s="120"/>
      <c r="UIG1" s="120"/>
      <c r="UIH1" s="120"/>
      <c r="UII1" s="120"/>
      <c r="UIJ1" s="120"/>
      <c r="UIK1" s="120"/>
      <c r="UIL1" s="120"/>
      <c r="UIM1" s="120"/>
      <c r="UIN1" s="120"/>
      <c r="UIO1" s="120"/>
      <c r="UIP1" s="120"/>
      <c r="UIQ1" s="120"/>
      <c r="UIR1" s="120"/>
      <c r="UIS1" s="120"/>
      <c r="UIT1" s="120"/>
      <c r="UIU1" s="120"/>
      <c r="UIV1" s="120"/>
      <c r="UIW1" s="120"/>
      <c r="UIX1" s="120"/>
      <c r="UIY1" s="120"/>
      <c r="UIZ1" s="120"/>
      <c r="UJA1" s="120"/>
      <c r="UJB1" s="120"/>
      <c r="UJC1" s="120"/>
      <c r="UJD1" s="120"/>
      <c r="UJE1" s="120"/>
      <c r="UJF1" s="120"/>
      <c r="UJG1" s="120"/>
      <c r="UJH1" s="120"/>
      <c r="UJI1" s="120"/>
      <c r="UJJ1" s="120"/>
      <c r="UJK1" s="120"/>
      <c r="UJL1" s="120"/>
      <c r="UJM1" s="120"/>
      <c r="UJN1" s="120"/>
      <c r="UJO1" s="120"/>
      <c r="UJP1" s="120"/>
      <c r="UJQ1" s="120"/>
      <c r="UJR1" s="120"/>
      <c r="UJS1" s="120"/>
      <c r="UJT1" s="120"/>
      <c r="UJU1" s="120"/>
      <c r="UJV1" s="120"/>
      <c r="UJW1" s="120"/>
      <c r="UJX1" s="120"/>
      <c r="UJY1" s="120"/>
      <c r="UJZ1" s="120"/>
      <c r="UKA1" s="120"/>
      <c r="UKB1" s="120"/>
      <c r="UKC1" s="120"/>
      <c r="UKD1" s="120"/>
      <c r="UKE1" s="120"/>
      <c r="UKF1" s="120"/>
      <c r="UKG1" s="120"/>
      <c r="UKH1" s="120"/>
      <c r="UKI1" s="120"/>
      <c r="UKJ1" s="120"/>
      <c r="UKK1" s="120"/>
      <c r="UKL1" s="120"/>
      <c r="UKM1" s="120"/>
      <c r="UKN1" s="120"/>
      <c r="UKO1" s="120"/>
      <c r="UKP1" s="120"/>
      <c r="UKQ1" s="120"/>
      <c r="UKR1" s="120"/>
      <c r="UKS1" s="120"/>
      <c r="UKT1" s="120"/>
      <c r="UKU1" s="120"/>
      <c r="UKV1" s="120"/>
      <c r="UKW1" s="120"/>
      <c r="UKX1" s="120"/>
      <c r="UKY1" s="120"/>
      <c r="UKZ1" s="120"/>
      <c r="ULA1" s="120"/>
      <c r="ULB1" s="120"/>
      <c r="ULC1" s="120"/>
      <c r="ULD1" s="120"/>
      <c r="ULE1" s="120"/>
      <c r="ULF1" s="120"/>
      <c r="ULG1" s="120"/>
      <c r="ULH1" s="120"/>
      <c r="ULI1" s="120"/>
      <c r="ULJ1" s="120"/>
      <c r="ULK1" s="120"/>
      <c r="ULL1" s="120"/>
      <c r="ULM1" s="120"/>
      <c r="ULN1" s="120"/>
      <c r="ULO1" s="120"/>
      <c r="ULP1" s="120"/>
      <c r="ULQ1" s="120"/>
      <c r="ULR1" s="120"/>
      <c r="ULS1" s="120"/>
      <c r="ULT1" s="120"/>
      <c r="ULU1" s="120"/>
      <c r="ULV1" s="120"/>
      <c r="ULW1" s="120"/>
      <c r="ULX1" s="120"/>
      <c r="ULY1" s="120"/>
      <c r="ULZ1" s="120"/>
      <c r="UMA1" s="120"/>
      <c r="UMB1" s="120"/>
      <c r="UMC1" s="120"/>
      <c r="UMD1" s="120"/>
      <c r="UME1" s="120"/>
      <c r="UMF1" s="120"/>
      <c r="UMG1" s="120"/>
      <c r="UMH1" s="120"/>
      <c r="UMI1" s="120"/>
      <c r="UMJ1" s="120"/>
      <c r="UMK1" s="120"/>
      <c r="UML1" s="120"/>
      <c r="UMM1" s="120"/>
      <c r="UMN1" s="120"/>
      <c r="UMO1" s="120"/>
      <c r="UMP1" s="120"/>
      <c r="UMQ1" s="120"/>
      <c r="UMR1" s="120"/>
      <c r="UMS1" s="120"/>
      <c r="UMT1" s="120"/>
      <c r="UMU1" s="120"/>
      <c r="UMV1" s="120"/>
      <c r="UMW1" s="120"/>
      <c r="UMX1" s="120"/>
      <c r="UMY1" s="120"/>
      <c r="UMZ1" s="120"/>
      <c r="UNA1" s="120"/>
      <c r="UNB1" s="120"/>
      <c r="UNC1" s="120"/>
      <c r="UND1" s="120"/>
      <c r="UNE1" s="120"/>
      <c r="UNF1" s="120"/>
      <c r="UNG1" s="120"/>
      <c r="UNH1" s="120"/>
      <c r="UNI1" s="120"/>
      <c r="UNJ1" s="120"/>
      <c r="UNK1" s="120"/>
      <c r="UNL1" s="120"/>
      <c r="UNM1" s="120"/>
      <c r="UNN1" s="120"/>
      <c r="UNO1" s="120"/>
      <c r="UNP1" s="120"/>
      <c r="UNQ1" s="120"/>
      <c r="UNR1" s="120"/>
      <c r="UNS1" s="120"/>
      <c r="UNT1" s="120"/>
      <c r="UNU1" s="120"/>
      <c r="UNV1" s="120"/>
      <c r="UNW1" s="120"/>
      <c r="UNX1" s="120"/>
      <c r="UNY1" s="120"/>
      <c r="UNZ1" s="120"/>
      <c r="UOA1" s="120"/>
      <c r="UOB1" s="120"/>
      <c r="UOC1" s="120"/>
      <c r="UOD1" s="120"/>
      <c r="UOE1" s="120"/>
      <c r="UOF1" s="120"/>
      <c r="UOG1" s="120"/>
      <c r="UOH1" s="120"/>
      <c r="UOI1" s="120"/>
      <c r="UOJ1" s="120"/>
      <c r="UOK1" s="120"/>
      <c r="UOL1" s="120"/>
      <c r="UOM1" s="120"/>
      <c r="UON1" s="120"/>
      <c r="UOO1" s="120"/>
      <c r="UOP1" s="120"/>
      <c r="UOQ1" s="120"/>
      <c r="UOR1" s="120"/>
      <c r="UOS1" s="120"/>
      <c r="UOT1" s="120"/>
      <c r="UOU1" s="120"/>
      <c r="UOV1" s="120"/>
      <c r="UOW1" s="120"/>
      <c r="UOX1" s="120"/>
      <c r="UOY1" s="120"/>
      <c r="UOZ1" s="120"/>
      <c r="UPA1" s="120"/>
      <c r="UPB1" s="120"/>
      <c r="UPC1" s="120"/>
      <c r="UPD1" s="120"/>
      <c r="UPE1" s="120"/>
      <c r="UPF1" s="120"/>
      <c r="UPG1" s="120"/>
      <c r="UPH1" s="120"/>
      <c r="UPI1" s="120"/>
      <c r="UPJ1" s="120"/>
      <c r="UPK1" s="120"/>
      <c r="UPL1" s="120"/>
      <c r="UPM1" s="120"/>
      <c r="UPN1" s="120"/>
      <c r="UPO1" s="120"/>
      <c r="UPP1" s="120"/>
      <c r="UPQ1" s="120"/>
      <c r="UPR1" s="120"/>
      <c r="UPS1" s="120"/>
      <c r="UPT1" s="120"/>
      <c r="UPU1" s="120"/>
      <c r="UPV1" s="120"/>
      <c r="UPW1" s="120"/>
      <c r="UPX1" s="120"/>
      <c r="UPY1" s="120"/>
      <c r="UPZ1" s="120"/>
      <c r="UQA1" s="120"/>
      <c r="UQB1" s="120"/>
      <c r="UQC1" s="120"/>
      <c r="UQD1" s="120"/>
      <c r="UQE1" s="120"/>
      <c r="UQF1" s="120"/>
      <c r="UQG1" s="120"/>
      <c r="UQH1" s="120"/>
      <c r="UQI1" s="120"/>
      <c r="UQJ1" s="120"/>
      <c r="UQK1" s="120"/>
      <c r="UQL1" s="120"/>
      <c r="UQM1" s="120"/>
      <c r="UQN1" s="120"/>
      <c r="UQO1" s="120"/>
      <c r="UQP1" s="120"/>
      <c r="UQQ1" s="120"/>
      <c r="UQR1" s="120"/>
      <c r="UQS1" s="120"/>
      <c r="UQT1" s="120"/>
      <c r="UQU1" s="120"/>
      <c r="UQV1" s="120"/>
      <c r="UQW1" s="120"/>
      <c r="UQX1" s="120"/>
      <c r="UQY1" s="120"/>
      <c r="UQZ1" s="120"/>
      <c r="URA1" s="120"/>
      <c r="URB1" s="120"/>
      <c r="URC1" s="120"/>
      <c r="URD1" s="120"/>
      <c r="URE1" s="120"/>
      <c r="URF1" s="120"/>
      <c r="URG1" s="120"/>
      <c r="URH1" s="120"/>
      <c r="URI1" s="120"/>
      <c r="URJ1" s="120"/>
      <c r="URK1" s="120"/>
      <c r="URL1" s="120"/>
      <c r="URM1" s="120"/>
      <c r="URN1" s="120"/>
      <c r="URO1" s="120"/>
      <c r="URP1" s="120"/>
      <c r="URQ1" s="120"/>
      <c r="URR1" s="120"/>
      <c r="URS1" s="120"/>
      <c r="URT1" s="120"/>
      <c r="URU1" s="120"/>
      <c r="URV1" s="120"/>
      <c r="URW1" s="120"/>
      <c r="URX1" s="120"/>
      <c r="URY1" s="120"/>
      <c r="URZ1" s="120"/>
      <c r="USA1" s="120"/>
      <c r="USB1" s="120"/>
      <c r="USC1" s="120"/>
      <c r="USD1" s="120"/>
      <c r="USE1" s="120"/>
      <c r="USF1" s="120"/>
      <c r="USG1" s="120"/>
      <c r="USH1" s="120"/>
      <c r="USI1" s="120"/>
      <c r="USJ1" s="120"/>
      <c r="USK1" s="120"/>
      <c r="USL1" s="120"/>
      <c r="USM1" s="120"/>
      <c r="USN1" s="120"/>
      <c r="USO1" s="120"/>
      <c r="USP1" s="120"/>
      <c r="USQ1" s="120"/>
      <c r="USR1" s="120"/>
      <c r="USS1" s="120"/>
      <c r="UST1" s="120"/>
      <c r="USU1" s="120"/>
      <c r="USV1" s="120"/>
      <c r="USW1" s="120"/>
      <c r="USX1" s="120"/>
      <c r="USY1" s="120"/>
      <c r="USZ1" s="120"/>
      <c r="UTA1" s="120"/>
      <c r="UTB1" s="120"/>
      <c r="UTC1" s="120"/>
      <c r="UTD1" s="120"/>
      <c r="UTE1" s="120"/>
      <c r="UTF1" s="120"/>
      <c r="UTG1" s="120"/>
      <c r="UTH1" s="120"/>
      <c r="UTI1" s="120"/>
      <c r="UTJ1" s="120"/>
      <c r="UTK1" s="120"/>
      <c r="UTL1" s="120"/>
      <c r="UTM1" s="120"/>
      <c r="UTN1" s="120"/>
      <c r="UTO1" s="120"/>
      <c r="UTP1" s="120"/>
      <c r="UTQ1" s="120"/>
      <c r="UTR1" s="120"/>
      <c r="UTS1" s="120"/>
      <c r="UTT1" s="120"/>
      <c r="UTU1" s="120"/>
      <c r="UTV1" s="120"/>
      <c r="UTW1" s="120"/>
      <c r="UTX1" s="120"/>
      <c r="UTY1" s="120"/>
      <c r="UTZ1" s="120"/>
      <c r="UUA1" s="120"/>
      <c r="UUB1" s="120"/>
      <c r="UUC1" s="120"/>
      <c r="UUD1" s="120"/>
      <c r="UUE1" s="120"/>
      <c r="UUF1" s="120"/>
      <c r="UUG1" s="120"/>
      <c r="UUH1" s="120"/>
      <c r="UUI1" s="120"/>
      <c r="UUJ1" s="120"/>
      <c r="UUK1" s="120"/>
      <c r="UUL1" s="120"/>
      <c r="UUM1" s="120"/>
      <c r="UUN1" s="120"/>
      <c r="UUO1" s="120"/>
      <c r="UUP1" s="120"/>
      <c r="UUQ1" s="120"/>
      <c r="UUR1" s="120"/>
      <c r="UUS1" s="120"/>
      <c r="UUT1" s="120"/>
      <c r="UUU1" s="120"/>
      <c r="UUV1" s="120"/>
      <c r="UUW1" s="120"/>
      <c r="UUX1" s="120"/>
      <c r="UUY1" s="120"/>
      <c r="UUZ1" s="120"/>
      <c r="UVA1" s="120"/>
      <c r="UVB1" s="120"/>
      <c r="UVC1" s="120"/>
      <c r="UVD1" s="120"/>
      <c r="UVE1" s="120"/>
      <c r="UVF1" s="120"/>
      <c r="UVG1" s="120"/>
      <c r="UVH1" s="120"/>
      <c r="UVI1" s="120"/>
      <c r="UVJ1" s="120"/>
      <c r="UVK1" s="120"/>
      <c r="UVL1" s="120"/>
      <c r="UVM1" s="120"/>
      <c r="UVN1" s="120"/>
      <c r="UVO1" s="120"/>
      <c r="UVP1" s="120"/>
      <c r="UVQ1" s="120"/>
      <c r="UVR1" s="120"/>
      <c r="UVS1" s="120"/>
      <c r="UVT1" s="120"/>
      <c r="UVU1" s="120"/>
      <c r="UVV1" s="120"/>
      <c r="UVW1" s="120"/>
      <c r="UVX1" s="120"/>
      <c r="UVY1" s="120"/>
      <c r="UVZ1" s="120"/>
      <c r="UWA1" s="120"/>
      <c r="UWB1" s="120"/>
      <c r="UWC1" s="120"/>
      <c r="UWD1" s="120"/>
      <c r="UWE1" s="120"/>
      <c r="UWF1" s="120"/>
      <c r="UWG1" s="120"/>
      <c r="UWH1" s="120"/>
      <c r="UWI1" s="120"/>
      <c r="UWJ1" s="120"/>
      <c r="UWK1" s="120"/>
      <c r="UWL1" s="120"/>
      <c r="UWM1" s="120"/>
      <c r="UWN1" s="120"/>
      <c r="UWO1" s="120"/>
      <c r="UWP1" s="120"/>
      <c r="UWQ1" s="120"/>
      <c r="UWR1" s="120"/>
      <c r="UWS1" s="120"/>
      <c r="UWT1" s="120"/>
      <c r="UWU1" s="120"/>
      <c r="UWV1" s="120"/>
      <c r="UWW1" s="120"/>
      <c r="UWX1" s="120"/>
      <c r="UWY1" s="120"/>
      <c r="UWZ1" s="120"/>
      <c r="UXA1" s="120"/>
      <c r="UXB1" s="120"/>
      <c r="UXC1" s="120"/>
      <c r="UXD1" s="120"/>
      <c r="UXE1" s="120"/>
      <c r="UXF1" s="120"/>
      <c r="UXG1" s="120"/>
      <c r="UXH1" s="120"/>
      <c r="UXI1" s="120"/>
      <c r="UXJ1" s="120"/>
      <c r="UXK1" s="120"/>
      <c r="UXL1" s="120"/>
      <c r="UXM1" s="120"/>
      <c r="UXN1" s="120"/>
      <c r="UXO1" s="120"/>
      <c r="UXP1" s="120"/>
      <c r="UXQ1" s="120"/>
      <c r="UXR1" s="120"/>
      <c r="UXS1" s="120"/>
      <c r="UXT1" s="120"/>
      <c r="UXU1" s="120"/>
      <c r="UXV1" s="120"/>
      <c r="UXW1" s="120"/>
      <c r="UXX1" s="120"/>
      <c r="UXY1" s="120"/>
      <c r="UXZ1" s="120"/>
      <c r="UYA1" s="120"/>
      <c r="UYB1" s="120"/>
      <c r="UYC1" s="120"/>
      <c r="UYD1" s="120"/>
      <c r="UYE1" s="120"/>
      <c r="UYF1" s="120"/>
      <c r="UYG1" s="120"/>
      <c r="UYH1" s="120"/>
      <c r="UYI1" s="120"/>
      <c r="UYJ1" s="120"/>
      <c r="UYK1" s="120"/>
      <c r="UYL1" s="120"/>
      <c r="UYM1" s="120"/>
      <c r="UYN1" s="120"/>
      <c r="UYO1" s="120"/>
      <c r="UYP1" s="120"/>
      <c r="UYQ1" s="120"/>
      <c r="UYR1" s="120"/>
      <c r="UYS1" s="120"/>
      <c r="UYT1" s="120"/>
      <c r="UYU1" s="120"/>
      <c r="UYV1" s="120"/>
      <c r="UYW1" s="120"/>
      <c r="UYX1" s="120"/>
      <c r="UYY1" s="120"/>
      <c r="UYZ1" s="120"/>
      <c r="UZA1" s="120"/>
      <c r="UZB1" s="120"/>
      <c r="UZC1" s="120"/>
      <c r="UZD1" s="120"/>
      <c r="UZE1" s="120"/>
      <c r="UZF1" s="120"/>
      <c r="UZG1" s="120"/>
      <c r="UZH1" s="120"/>
      <c r="UZI1" s="120"/>
      <c r="UZJ1" s="120"/>
      <c r="UZK1" s="120"/>
      <c r="UZL1" s="120"/>
      <c r="UZM1" s="120"/>
      <c r="UZN1" s="120"/>
      <c r="UZO1" s="120"/>
      <c r="UZP1" s="120"/>
      <c r="UZQ1" s="120"/>
      <c r="UZR1" s="120"/>
      <c r="UZS1" s="120"/>
      <c r="UZT1" s="120"/>
      <c r="UZU1" s="120"/>
      <c r="UZV1" s="120"/>
      <c r="UZW1" s="120"/>
      <c r="UZX1" s="120"/>
      <c r="UZY1" s="120"/>
      <c r="UZZ1" s="120"/>
      <c r="VAA1" s="120"/>
      <c r="VAB1" s="120"/>
      <c r="VAC1" s="120"/>
      <c r="VAD1" s="120"/>
      <c r="VAE1" s="120"/>
      <c r="VAF1" s="120"/>
      <c r="VAG1" s="120"/>
      <c r="VAH1" s="120"/>
      <c r="VAI1" s="120"/>
      <c r="VAJ1" s="120"/>
      <c r="VAK1" s="120"/>
      <c r="VAL1" s="120"/>
      <c r="VAM1" s="120"/>
      <c r="VAN1" s="120"/>
      <c r="VAO1" s="120"/>
      <c r="VAP1" s="120"/>
      <c r="VAQ1" s="120"/>
      <c r="VAR1" s="120"/>
      <c r="VAS1" s="120"/>
      <c r="VAT1" s="120"/>
      <c r="VAU1" s="120"/>
      <c r="VAV1" s="120"/>
      <c r="VAW1" s="120"/>
      <c r="VAX1" s="120"/>
      <c r="VAY1" s="120"/>
      <c r="VAZ1" s="120"/>
      <c r="VBA1" s="120"/>
      <c r="VBB1" s="120"/>
      <c r="VBC1" s="120"/>
      <c r="VBD1" s="120"/>
      <c r="VBE1" s="120"/>
      <c r="VBF1" s="120"/>
      <c r="VBG1" s="120"/>
      <c r="VBH1" s="120"/>
      <c r="VBI1" s="120"/>
      <c r="VBJ1" s="120"/>
      <c r="VBK1" s="120"/>
      <c r="VBL1" s="120"/>
      <c r="VBM1" s="120"/>
      <c r="VBN1" s="120"/>
      <c r="VBO1" s="120"/>
      <c r="VBP1" s="120"/>
      <c r="VBQ1" s="120"/>
      <c r="VBR1" s="120"/>
      <c r="VBS1" s="120"/>
      <c r="VBT1" s="120"/>
      <c r="VBU1" s="120"/>
      <c r="VBV1" s="120"/>
      <c r="VBW1" s="120"/>
      <c r="VBX1" s="120"/>
      <c r="VBY1" s="120"/>
      <c r="VBZ1" s="120"/>
      <c r="VCA1" s="120"/>
      <c r="VCB1" s="120"/>
      <c r="VCC1" s="120"/>
      <c r="VCD1" s="120"/>
      <c r="VCE1" s="120"/>
      <c r="VCF1" s="120"/>
      <c r="VCG1" s="120"/>
      <c r="VCH1" s="120"/>
      <c r="VCI1" s="120"/>
      <c r="VCJ1" s="120"/>
      <c r="VCK1" s="120"/>
      <c r="VCL1" s="120"/>
      <c r="VCM1" s="120"/>
      <c r="VCN1" s="120"/>
      <c r="VCO1" s="120"/>
      <c r="VCP1" s="120"/>
      <c r="VCQ1" s="120"/>
      <c r="VCR1" s="120"/>
      <c r="VCS1" s="120"/>
      <c r="VCT1" s="120"/>
      <c r="VCU1" s="120"/>
      <c r="VCV1" s="120"/>
      <c r="VCW1" s="120"/>
      <c r="VCX1" s="120"/>
      <c r="VCY1" s="120"/>
      <c r="VCZ1" s="120"/>
      <c r="VDA1" s="120"/>
      <c r="VDB1" s="120"/>
      <c r="VDC1" s="120"/>
      <c r="VDD1" s="120"/>
      <c r="VDE1" s="120"/>
      <c r="VDF1" s="120"/>
      <c r="VDG1" s="120"/>
      <c r="VDH1" s="120"/>
      <c r="VDI1" s="120"/>
      <c r="VDJ1" s="120"/>
      <c r="VDK1" s="120"/>
      <c r="VDL1" s="120"/>
      <c r="VDM1" s="120"/>
      <c r="VDN1" s="120"/>
      <c r="VDO1" s="120"/>
      <c r="VDP1" s="120"/>
      <c r="VDQ1" s="120"/>
      <c r="VDR1" s="120"/>
      <c r="VDS1" s="120"/>
      <c r="VDT1" s="120"/>
      <c r="VDU1" s="120"/>
      <c r="VDV1" s="120"/>
      <c r="VDW1" s="120"/>
      <c r="VDX1" s="120"/>
      <c r="VDY1" s="120"/>
      <c r="VDZ1" s="120"/>
      <c r="VEA1" s="120"/>
      <c r="VEB1" s="120"/>
      <c r="VEC1" s="120"/>
      <c r="VED1" s="120"/>
      <c r="VEE1" s="120"/>
      <c r="VEF1" s="120"/>
      <c r="VEG1" s="120"/>
      <c r="VEH1" s="120"/>
      <c r="VEI1" s="120"/>
      <c r="VEJ1" s="120"/>
      <c r="VEK1" s="120"/>
      <c r="VEL1" s="120"/>
      <c r="VEM1" s="120"/>
      <c r="VEN1" s="120"/>
      <c r="VEO1" s="120"/>
      <c r="VEP1" s="120"/>
      <c r="VEQ1" s="120"/>
      <c r="VER1" s="120"/>
      <c r="VES1" s="120"/>
      <c r="VET1" s="120"/>
      <c r="VEU1" s="120"/>
      <c r="VEV1" s="120"/>
      <c r="VEW1" s="120"/>
      <c r="VEX1" s="120"/>
      <c r="VEY1" s="120"/>
      <c r="VEZ1" s="120"/>
      <c r="VFA1" s="120"/>
      <c r="VFB1" s="120"/>
      <c r="VFC1" s="120"/>
      <c r="VFD1" s="120"/>
      <c r="VFE1" s="120"/>
      <c r="VFF1" s="120"/>
      <c r="VFG1" s="120"/>
      <c r="VFH1" s="120"/>
      <c r="VFI1" s="120"/>
      <c r="VFJ1" s="120"/>
      <c r="VFK1" s="120"/>
      <c r="VFL1" s="120"/>
      <c r="VFM1" s="120"/>
      <c r="VFN1" s="120"/>
      <c r="VFO1" s="120"/>
      <c r="VFP1" s="120"/>
      <c r="VFQ1" s="120"/>
      <c r="VFR1" s="120"/>
      <c r="VFS1" s="120"/>
      <c r="VFT1" s="120"/>
      <c r="VFU1" s="120"/>
      <c r="VFV1" s="120"/>
      <c r="VFW1" s="120"/>
      <c r="VFX1" s="120"/>
      <c r="VFY1" s="120"/>
      <c r="VFZ1" s="120"/>
      <c r="VGA1" s="120"/>
      <c r="VGB1" s="120"/>
      <c r="VGC1" s="120"/>
      <c r="VGD1" s="120"/>
      <c r="VGE1" s="120"/>
      <c r="VGF1" s="120"/>
      <c r="VGG1" s="120"/>
      <c r="VGH1" s="120"/>
      <c r="VGI1" s="120"/>
      <c r="VGJ1" s="120"/>
      <c r="VGK1" s="120"/>
      <c r="VGL1" s="120"/>
      <c r="VGM1" s="120"/>
      <c r="VGN1" s="120"/>
      <c r="VGO1" s="120"/>
      <c r="VGP1" s="120"/>
      <c r="VGQ1" s="120"/>
      <c r="VGR1" s="120"/>
      <c r="VGS1" s="120"/>
      <c r="VGT1" s="120"/>
      <c r="VGU1" s="120"/>
      <c r="VGV1" s="120"/>
      <c r="VGW1" s="120"/>
      <c r="VGX1" s="120"/>
      <c r="VGY1" s="120"/>
      <c r="VGZ1" s="120"/>
      <c r="VHA1" s="120"/>
      <c r="VHB1" s="120"/>
      <c r="VHC1" s="120"/>
      <c r="VHD1" s="120"/>
      <c r="VHE1" s="120"/>
      <c r="VHF1" s="120"/>
      <c r="VHG1" s="120"/>
      <c r="VHH1" s="120"/>
      <c r="VHI1" s="120"/>
      <c r="VHJ1" s="120"/>
      <c r="VHK1" s="120"/>
      <c r="VHL1" s="120"/>
      <c r="VHM1" s="120"/>
      <c r="VHN1" s="120"/>
      <c r="VHO1" s="120"/>
      <c r="VHP1" s="120"/>
      <c r="VHQ1" s="120"/>
      <c r="VHR1" s="120"/>
      <c r="VHS1" s="120"/>
      <c r="VHT1" s="120"/>
      <c r="VHU1" s="120"/>
      <c r="VHV1" s="120"/>
      <c r="VHW1" s="120"/>
      <c r="VHX1" s="120"/>
      <c r="VHY1" s="120"/>
      <c r="VHZ1" s="120"/>
      <c r="VIA1" s="120"/>
      <c r="VIB1" s="120"/>
      <c r="VIC1" s="120"/>
      <c r="VID1" s="120"/>
      <c r="VIE1" s="120"/>
      <c r="VIF1" s="120"/>
      <c r="VIG1" s="120"/>
      <c r="VIH1" s="120"/>
      <c r="VII1" s="120"/>
      <c r="VIJ1" s="120"/>
      <c r="VIK1" s="120"/>
      <c r="VIL1" s="120"/>
      <c r="VIM1" s="120"/>
      <c r="VIN1" s="120"/>
      <c r="VIO1" s="120"/>
      <c r="VIP1" s="120"/>
      <c r="VIQ1" s="120"/>
      <c r="VIR1" s="120"/>
      <c r="VIS1" s="120"/>
      <c r="VIT1" s="120"/>
      <c r="VIU1" s="120"/>
      <c r="VIV1" s="120"/>
      <c r="VIW1" s="120"/>
      <c r="VIX1" s="120"/>
      <c r="VIY1" s="120"/>
      <c r="VIZ1" s="120"/>
      <c r="VJA1" s="120"/>
      <c r="VJB1" s="120"/>
      <c r="VJC1" s="120"/>
      <c r="VJD1" s="120"/>
      <c r="VJE1" s="120"/>
      <c r="VJF1" s="120"/>
      <c r="VJG1" s="120"/>
      <c r="VJH1" s="120"/>
      <c r="VJI1" s="120"/>
      <c r="VJJ1" s="120"/>
      <c r="VJK1" s="120"/>
      <c r="VJL1" s="120"/>
      <c r="VJM1" s="120"/>
      <c r="VJN1" s="120"/>
      <c r="VJO1" s="120"/>
      <c r="VJP1" s="120"/>
      <c r="VJQ1" s="120"/>
      <c r="VJR1" s="120"/>
      <c r="VJS1" s="120"/>
      <c r="VJT1" s="120"/>
      <c r="VJU1" s="120"/>
      <c r="VJV1" s="120"/>
      <c r="VJW1" s="120"/>
      <c r="VJX1" s="120"/>
      <c r="VJY1" s="120"/>
      <c r="VJZ1" s="120"/>
      <c r="VKA1" s="120"/>
      <c r="VKB1" s="120"/>
      <c r="VKC1" s="120"/>
      <c r="VKD1" s="120"/>
      <c r="VKE1" s="120"/>
      <c r="VKF1" s="120"/>
      <c r="VKG1" s="120"/>
      <c r="VKH1" s="120"/>
      <c r="VKI1" s="120"/>
      <c r="VKJ1" s="120"/>
      <c r="VKK1" s="120"/>
      <c r="VKL1" s="120"/>
      <c r="VKM1" s="120"/>
      <c r="VKN1" s="120"/>
      <c r="VKO1" s="120"/>
      <c r="VKP1" s="120"/>
      <c r="VKQ1" s="120"/>
      <c r="VKR1" s="120"/>
      <c r="VKS1" s="120"/>
      <c r="VKT1" s="120"/>
      <c r="VKU1" s="120"/>
      <c r="VKV1" s="120"/>
      <c r="VKW1" s="120"/>
      <c r="VKX1" s="120"/>
      <c r="VKY1" s="120"/>
      <c r="VKZ1" s="120"/>
      <c r="VLA1" s="120"/>
      <c r="VLB1" s="120"/>
      <c r="VLC1" s="120"/>
      <c r="VLD1" s="120"/>
      <c r="VLE1" s="120"/>
      <c r="VLF1" s="120"/>
      <c r="VLG1" s="120"/>
      <c r="VLH1" s="120"/>
      <c r="VLI1" s="120"/>
      <c r="VLJ1" s="120"/>
      <c r="VLK1" s="120"/>
      <c r="VLL1" s="120"/>
      <c r="VLM1" s="120"/>
      <c r="VLN1" s="120"/>
      <c r="VLO1" s="120"/>
      <c r="VLP1" s="120"/>
      <c r="VLQ1" s="120"/>
      <c r="VLR1" s="120"/>
      <c r="VLS1" s="120"/>
      <c r="VLT1" s="120"/>
      <c r="VLU1" s="120"/>
      <c r="VLV1" s="120"/>
      <c r="VLW1" s="120"/>
      <c r="VLX1" s="120"/>
      <c r="VLY1" s="120"/>
      <c r="VLZ1" s="120"/>
      <c r="VMA1" s="120"/>
      <c r="VMB1" s="120"/>
      <c r="VMC1" s="120"/>
      <c r="VMD1" s="120"/>
      <c r="VME1" s="120"/>
      <c r="VMF1" s="120"/>
      <c r="VMG1" s="120"/>
      <c r="VMH1" s="120"/>
      <c r="VMI1" s="120"/>
      <c r="VMJ1" s="120"/>
      <c r="VMK1" s="120"/>
      <c r="VML1" s="120"/>
      <c r="VMM1" s="120"/>
      <c r="VMN1" s="120"/>
      <c r="VMO1" s="120"/>
      <c r="VMP1" s="120"/>
      <c r="VMQ1" s="120"/>
      <c r="VMR1" s="120"/>
      <c r="VMS1" s="120"/>
      <c r="VMT1" s="120"/>
      <c r="VMU1" s="120"/>
      <c r="VMV1" s="120"/>
      <c r="VMW1" s="120"/>
      <c r="VMX1" s="120"/>
      <c r="VMY1" s="120"/>
      <c r="VMZ1" s="120"/>
      <c r="VNA1" s="120"/>
      <c r="VNB1" s="120"/>
      <c r="VNC1" s="120"/>
      <c r="VND1" s="120"/>
      <c r="VNE1" s="120"/>
      <c r="VNF1" s="120"/>
      <c r="VNG1" s="120"/>
      <c r="VNH1" s="120"/>
      <c r="VNI1" s="120"/>
      <c r="VNJ1" s="120"/>
      <c r="VNK1" s="120"/>
      <c r="VNL1" s="120"/>
      <c r="VNM1" s="120"/>
      <c r="VNN1" s="120"/>
      <c r="VNO1" s="120"/>
      <c r="VNP1" s="120"/>
      <c r="VNQ1" s="120"/>
      <c r="VNR1" s="120"/>
      <c r="VNS1" s="120"/>
      <c r="VNT1" s="120"/>
      <c r="VNU1" s="120"/>
      <c r="VNV1" s="120"/>
      <c r="VNW1" s="120"/>
      <c r="VNX1" s="120"/>
      <c r="VNY1" s="120"/>
      <c r="VNZ1" s="120"/>
      <c r="VOA1" s="120"/>
      <c r="VOB1" s="120"/>
      <c r="VOC1" s="120"/>
      <c r="VOD1" s="120"/>
      <c r="VOE1" s="120"/>
      <c r="VOF1" s="120"/>
      <c r="VOG1" s="120"/>
      <c r="VOH1" s="120"/>
      <c r="VOI1" s="120"/>
      <c r="VOJ1" s="120"/>
      <c r="VOK1" s="120"/>
      <c r="VOL1" s="120"/>
      <c r="VOM1" s="120"/>
      <c r="VON1" s="120"/>
      <c r="VOO1" s="120"/>
      <c r="VOP1" s="120"/>
      <c r="VOQ1" s="120"/>
      <c r="VOR1" s="120"/>
      <c r="VOS1" s="120"/>
      <c r="VOT1" s="120"/>
      <c r="VOU1" s="120"/>
      <c r="VOV1" s="120"/>
      <c r="VOW1" s="120"/>
      <c r="VOX1" s="120"/>
      <c r="VOY1" s="120"/>
      <c r="VOZ1" s="120"/>
      <c r="VPA1" s="120"/>
      <c r="VPB1" s="120"/>
      <c r="VPC1" s="120"/>
      <c r="VPD1" s="120"/>
      <c r="VPE1" s="120"/>
      <c r="VPF1" s="120"/>
      <c r="VPG1" s="120"/>
      <c r="VPH1" s="120"/>
      <c r="VPI1" s="120"/>
      <c r="VPJ1" s="120"/>
      <c r="VPK1" s="120"/>
      <c r="VPL1" s="120"/>
      <c r="VPM1" s="120"/>
      <c r="VPN1" s="120"/>
      <c r="VPO1" s="120"/>
      <c r="VPP1" s="120"/>
      <c r="VPQ1" s="120"/>
      <c r="VPR1" s="120"/>
      <c r="VPS1" s="120"/>
      <c r="VPT1" s="120"/>
      <c r="VPU1" s="120"/>
      <c r="VPV1" s="120"/>
      <c r="VPW1" s="120"/>
      <c r="VPX1" s="120"/>
      <c r="VPY1" s="120"/>
      <c r="VPZ1" s="120"/>
      <c r="VQA1" s="120"/>
      <c r="VQB1" s="120"/>
      <c r="VQC1" s="120"/>
      <c r="VQD1" s="120"/>
      <c r="VQE1" s="120"/>
      <c r="VQF1" s="120"/>
      <c r="VQG1" s="120"/>
      <c r="VQH1" s="120"/>
      <c r="VQI1" s="120"/>
      <c r="VQJ1" s="120"/>
      <c r="VQK1" s="120"/>
      <c r="VQL1" s="120"/>
      <c r="VQM1" s="120"/>
      <c r="VQN1" s="120"/>
      <c r="VQO1" s="120"/>
      <c r="VQP1" s="120"/>
      <c r="VQQ1" s="120"/>
      <c r="VQR1" s="120"/>
      <c r="VQS1" s="120"/>
      <c r="VQT1" s="120"/>
      <c r="VQU1" s="120"/>
      <c r="VQV1" s="120"/>
      <c r="VQW1" s="120"/>
      <c r="VQX1" s="120"/>
      <c r="VQY1" s="120"/>
      <c r="VQZ1" s="120"/>
      <c r="VRA1" s="120"/>
      <c r="VRB1" s="120"/>
      <c r="VRC1" s="120"/>
      <c r="VRD1" s="120"/>
      <c r="VRE1" s="120"/>
      <c r="VRF1" s="120"/>
      <c r="VRG1" s="120"/>
      <c r="VRH1" s="120"/>
      <c r="VRI1" s="120"/>
      <c r="VRJ1" s="120"/>
      <c r="VRK1" s="120"/>
      <c r="VRL1" s="120"/>
      <c r="VRM1" s="120"/>
      <c r="VRN1" s="120"/>
      <c r="VRO1" s="120"/>
      <c r="VRP1" s="120"/>
      <c r="VRQ1" s="120"/>
      <c r="VRR1" s="120"/>
      <c r="VRS1" s="120"/>
      <c r="VRT1" s="120"/>
      <c r="VRU1" s="120"/>
      <c r="VRV1" s="120"/>
      <c r="VRW1" s="120"/>
      <c r="VRX1" s="120"/>
      <c r="VRY1" s="120"/>
      <c r="VRZ1" s="120"/>
      <c r="VSA1" s="120"/>
      <c r="VSB1" s="120"/>
      <c r="VSC1" s="120"/>
      <c r="VSD1" s="120"/>
      <c r="VSE1" s="120"/>
      <c r="VSF1" s="120"/>
      <c r="VSG1" s="120"/>
      <c r="VSH1" s="120"/>
      <c r="VSI1" s="120"/>
      <c r="VSJ1" s="120"/>
      <c r="VSK1" s="120"/>
      <c r="VSL1" s="120"/>
      <c r="VSM1" s="120"/>
      <c r="VSN1" s="120"/>
      <c r="VSO1" s="120"/>
      <c r="VSP1" s="120"/>
      <c r="VSQ1" s="120"/>
      <c r="VSR1" s="120"/>
      <c r="VSS1" s="120"/>
      <c r="VST1" s="120"/>
      <c r="VSU1" s="120"/>
      <c r="VSV1" s="120"/>
      <c r="VSW1" s="120"/>
      <c r="VSX1" s="120"/>
      <c r="VSY1" s="120"/>
      <c r="VSZ1" s="120"/>
      <c r="VTA1" s="120"/>
      <c r="VTB1" s="120"/>
      <c r="VTC1" s="120"/>
      <c r="VTD1" s="120"/>
      <c r="VTE1" s="120"/>
      <c r="VTF1" s="120"/>
      <c r="VTG1" s="120"/>
      <c r="VTH1" s="120"/>
      <c r="VTI1" s="120"/>
      <c r="VTJ1" s="120"/>
      <c r="VTK1" s="120"/>
      <c r="VTL1" s="120"/>
      <c r="VTM1" s="120"/>
      <c r="VTN1" s="120"/>
      <c r="VTO1" s="120"/>
      <c r="VTP1" s="120"/>
      <c r="VTQ1" s="120"/>
      <c r="VTR1" s="120"/>
      <c r="VTS1" s="120"/>
      <c r="VTT1" s="120"/>
      <c r="VTU1" s="120"/>
      <c r="VTV1" s="120"/>
      <c r="VTW1" s="120"/>
      <c r="VTX1" s="120"/>
      <c r="VTY1" s="120"/>
      <c r="VTZ1" s="120"/>
      <c r="VUA1" s="120"/>
      <c r="VUB1" s="120"/>
      <c r="VUC1" s="120"/>
      <c r="VUD1" s="120"/>
      <c r="VUE1" s="120"/>
      <c r="VUF1" s="120"/>
      <c r="VUG1" s="120"/>
      <c r="VUH1" s="120"/>
      <c r="VUI1" s="120"/>
      <c r="VUJ1" s="120"/>
      <c r="VUK1" s="120"/>
      <c r="VUL1" s="120"/>
      <c r="VUM1" s="120"/>
      <c r="VUN1" s="120"/>
      <c r="VUO1" s="120"/>
      <c r="VUP1" s="120"/>
      <c r="VUQ1" s="120"/>
      <c r="VUR1" s="120"/>
      <c r="VUS1" s="120"/>
      <c r="VUT1" s="120"/>
      <c r="VUU1" s="120"/>
      <c r="VUV1" s="120"/>
      <c r="VUW1" s="120"/>
      <c r="VUX1" s="120"/>
      <c r="VUY1" s="120"/>
      <c r="VUZ1" s="120"/>
      <c r="VVA1" s="120"/>
      <c r="VVB1" s="120"/>
      <c r="VVC1" s="120"/>
      <c r="VVD1" s="120"/>
      <c r="VVE1" s="120"/>
      <c r="VVF1" s="120"/>
      <c r="VVG1" s="120"/>
      <c r="VVH1" s="120"/>
      <c r="VVI1" s="120"/>
      <c r="VVJ1" s="120"/>
      <c r="VVK1" s="120"/>
      <c r="VVL1" s="120"/>
      <c r="VVM1" s="120"/>
      <c r="VVN1" s="120"/>
      <c r="VVO1" s="120"/>
      <c r="VVP1" s="120"/>
      <c r="VVQ1" s="120"/>
      <c r="VVR1" s="120"/>
      <c r="VVS1" s="120"/>
      <c r="VVT1" s="120"/>
      <c r="VVU1" s="120"/>
      <c r="VVV1" s="120"/>
      <c r="VVW1" s="120"/>
      <c r="VVX1" s="120"/>
      <c r="VVY1" s="120"/>
      <c r="VVZ1" s="120"/>
      <c r="VWA1" s="120"/>
      <c r="VWB1" s="120"/>
      <c r="VWC1" s="120"/>
      <c r="VWD1" s="120"/>
      <c r="VWE1" s="120"/>
      <c r="VWF1" s="120"/>
      <c r="VWG1" s="120"/>
      <c r="VWH1" s="120"/>
      <c r="VWI1" s="120"/>
      <c r="VWJ1" s="120"/>
      <c r="VWK1" s="120"/>
      <c r="VWL1" s="120"/>
      <c r="VWM1" s="120"/>
      <c r="VWN1" s="120"/>
      <c r="VWO1" s="120"/>
      <c r="VWP1" s="120"/>
      <c r="VWQ1" s="120"/>
      <c r="VWR1" s="120"/>
      <c r="VWS1" s="120"/>
      <c r="VWT1" s="120"/>
      <c r="VWU1" s="120"/>
      <c r="VWV1" s="120"/>
      <c r="VWW1" s="120"/>
      <c r="VWX1" s="120"/>
      <c r="VWY1" s="120"/>
      <c r="VWZ1" s="120"/>
      <c r="VXA1" s="120"/>
      <c r="VXB1" s="120"/>
      <c r="VXC1" s="120"/>
      <c r="VXD1" s="120"/>
      <c r="VXE1" s="120"/>
      <c r="VXF1" s="120"/>
      <c r="VXG1" s="120"/>
      <c r="VXH1" s="120"/>
      <c r="VXI1" s="120"/>
      <c r="VXJ1" s="120"/>
      <c r="VXK1" s="120"/>
      <c r="VXL1" s="120"/>
      <c r="VXM1" s="120"/>
      <c r="VXN1" s="120"/>
      <c r="VXO1" s="120"/>
      <c r="VXP1" s="120"/>
      <c r="VXQ1" s="120"/>
      <c r="VXR1" s="120"/>
      <c r="VXS1" s="120"/>
      <c r="VXT1" s="120"/>
      <c r="VXU1" s="120"/>
      <c r="VXV1" s="120"/>
      <c r="VXW1" s="120"/>
      <c r="VXX1" s="120"/>
      <c r="VXY1" s="120"/>
      <c r="VXZ1" s="120"/>
      <c r="VYA1" s="120"/>
      <c r="VYB1" s="120"/>
      <c r="VYC1" s="120"/>
      <c r="VYD1" s="120"/>
      <c r="VYE1" s="120"/>
      <c r="VYF1" s="120"/>
      <c r="VYG1" s="120"/>
      <c r="VYH1" s="120"/>
      <c r="VYI1" s="120"/>
      <c r="VYJ1" s="120"/>
      <c r="VYK1" s="120"/>
      <c r="VYL1" s="120"/>
      <c r="VYM1" s="120"/>
      <c r="VYN1" s="120"/>
      <c r="VYO1" s="120"/>
      <c r="VYP1" s="120"/>
      <c r="VYQ1" s="120"/>
      <c r="VYR1" s="120"/>
      <c r="VYS1" s="120"/>
      <c r="VYT1" s="120"/>
      <c r="VYU1" s="120"/>
      <c r="VYV1" s="120"/>
      <c r="VYW1" s="120"/>
      <c r="VYX1" s="120"/>
      <c r="VYY1" s="120"/>
      <c r="VYZ1" s="120"/>
      <c r="VZA1" s="120"/>
      <c r="VZB1" s="120"/>
      <c r="VZC1" s="120"/>
      <c r="VZD1" s="120"/>
      <c r="VZE1" s="120"/>
      <c r="VZF1" s="120"/>
      <c r="VZG1" s="120"/>
      <c r="VZH1" s="120"/>
      <c r="VZI1" s="120"/>
      <c r="VZJ1" s="120"/>
      <c r="VZK1" s="120"/>
      <c r="VZL1" s="120"/>
      <c r="VZM1" s="120"/>
      <c r="VZN1" s="120"/>
      <c r="VZO1" s="120"/>
      <c r="VZP1" s="120"/>
      <c r="VZQ1" s="120"/>
      <c r="VZR1" s="120"/>
      <c r="VZS1" s="120"/>
      <c r="VZT1" s="120"/>
      <c r="VZU1" s="120"/>
      <c r="VZV1" s="120"/>
      <c r="VZW1" s="120"/>
      <c r="VZX1" s="120"/>
      <c r="VZY1" s="120"/>
      <c r="VZZ1" s="120"/>
      <c r="WAA1" s="120"/>
      <c r="WAB1" s="120"/>
      <c r="WAC1" s="120"/>
      <c r="WAD1" s="120"/>
      <c r="WAE1" s="120"/>
      <c r="WAF1" s="120"/>
      <c r="WAG1" s="120"/>
      <c r="WAH1" s="120"/>
      <c r="WAI1" s="120"/>
      <c r="WAJ1" s="120"/>
      <c r="WAK1" s="120"/>
      <c r="WAL1" s="120"/>
      <c r="WAM1" s="120"/>
      <c r="WAN1" s="120"/>
      <c r="WAO1" s="120"/>
      <c r="WAP1" s="120"/>
      <c r="WAQ1" s="120"/>
      <c r="WAR1" s="120"/>
      <c r="WAS1" s="120"/>
      <c r="WAT1" s="120"/>
      <c r="WAU1" s="120"/>
      <c r="WAV1" s="120"/>
      <c r="WAW1" s="120"/>
      <c r="WAX1" s="120"/>
      <c r="WAY1" s="120"/>
      <c r="WAZ1" s="120"/>
      <c r="WBA1" s="120"/>
      <c r="WBB1" s="120"/>
      <c r="WBC1" s="120"/>
      <c r="WBD1" s="120"/>
      <c r="WBE1" s="120"/>
      <c r="WBF1" s="120"/>
      <c r="WBG1" s="120"/>
      <c r="WBH1" s="120"/>
      <c r="WBI1" s="120"/>
      <c r="WBJ1" s="120"/>
      <c r="WBK1" s="120"/>
      <c r="WBL1" s="120"/>
      <c r="WBM1" s="120"/>
      <c r="WBN1" s="120"/>
      <c r="WBO1" s="120"/>
      <c r="WBP1" s="120"/>
      <c r="WBQ1" s="120"/>
      <c r="WBR1" s="120"/>
      <c r="WBS1" s="120"/>
      <c r="WBT1" s="120"/>
      <c r="WBU1" s="120"/>
      <c r="WBV1" s="120"/>
      <c r="WBW1" s="120"/>
      <c r="WBX1" s="120"/>
      <c r="WBY1" s="120"/>
      <c r="WBZ1" s="120"/>
      <c r="WCA1" s="120"/>
      <c r="WCB1" s="120"/>
      <c r="WCC1" s="120"/>
      <c r="WCD1" s="120"/>
      <c r="WCE1" s="120"/>
      <c r="WCF1" s="120"/>
      <c r="WCG1" s="120"/>
      <c r="WCH1" s="120"/>
      <c r="WCI1" s="120"/>
      <c r="WCJ1" s="120"/>
      <c r="WCK1" s="120"/>
      <c r="WCL1" s="120"/>
      <c r="WCM1" s="120"/>
      <c r="WCN1" s="120"/>
      <c r="WCO1" s="120"/>
      <c r="WCP1" s="120"/>
      <c r="WCQ1" s="120"/>
      <c r="WCR1" s="120"/>
      <c r="WCS1" s="120"/>
      <c r="WCT1" s="120"/>
      <c r="WCU1" s="120"/>
      <c r="WCV1" s="120"/>
      <c r="WCW1" s="120"/>
      <c r="WCX1" s="120"/>
      <c r="WCY1" s="120"/>
      <c r="WCZ1" s="120"/>
      <c r="WDA1" s="120"/>
      <c r="WDB1" s="120"/>
      <c r="WDC1" s="120"/>
      <c r="WDD1" s="120"/>
      <c r="WDE1" s="120"/>
      <c r="WDF1" s="120"/>
      <c r="WDG1" s="120"/>
      <c r="WDH1" s="120"/>
      <c r="WDI1" s="120"/>
      <c r="WDJ1" s="120"/>
      <c r="WDK1" s="120"/>
      <c r="WDL1" s="120"/>
      <c r="WDM1" s="120"/>
      <c r="WDN1" s="120"/>
      <c r="WDO1" s="120"/>
      <c r="WDP1" s="120"/>
      <c r="WDQ1" s="120"/>
      <c r="WDR1" s="120"/>
      <c r="WDS1" s="120"/>
      <c r="WDT1" s="120"/>
      <c r="WDU1" s="120"/>
      <c r="WDV1" s="120"/>
      <c r="WDW1" s="120"/>
      <c r="WDX1" s="120"/>
      <c r="WDY1" s="120"/>
      <c r="WDZ1" s="120"/>
      <c r="WEA1" s="120"/>
      <c r="WEB1" s="120"/>
      <c r="WEC1" s="120"/>
      <c r="WED1" s="120"/>
      <c r="WEE1" s="120"/>
      <c r="WEF1" s="120"/>
      <c r="WEG1" s="120"/>
      <c r="WEH1" s="120"/>
      <c r="WEI1" s="120"/>
      <c r="WEJ1" s="120"/>
      <c r="WEK1" s="120"/>
      <c r="WEL1" s="120"/>
      <c r="WEM1" s="120"/>
      <c r="WEN1" s="120"/>
      <c r="WEO1" s="120"/>
      <c r="WEP1" s="120"/>
      <c r="WEQ1" s="120"/>
      <c r="WER1" s="120"/>
      <c r="WES1" s="120"/>
      <c r="WET1" s="120"/>
      <c r="WEU1" s="120"/>
      <c r="WEV1" s="120"/>
      <c r="WEW1" s="120"/>
      <c r="WEX1" s="120"/>
      <c r="WEY1" s="120"/>
      <c r="WEZ1" s="120"/>
      <c r="WFA1" s="120"/>
      <c r="WFB1" s="120"/>
      <c r="WFC1" s="120"/>
      <c r="WFD1" s="120"/>
      <c r="WFE1" s="120"/>
      <c r="WFF1" s="120"/>
      <c r="WFG1" s="120"/>
      <c r="WFH1" s="120"/>
      <c r="WFI1" s="120"/>
      <c r="WFJ1" s="120"/>
      <c r="WFK1" s="120"/>
      <c r="WFL1" s="120"/>
      <c r="WFM1" s="120"/>
      <c r="WFN1" s="120"/>
      <c r="WFO1" s="120"/>
      <c r="WFP1" s="120"/>
      <c r="WFQ1" s="120"/>
      <c r="WFR1" s="120"/>
      <c r="WFS1" s="120"/>
      <c r="WFT1" s="120"/>
      <c r="WFU1" s="120"/>
      <c r="WFV1" s="120"/>
      <c r="WFW1" s="120"/>
      <c r="WFX1" s="120"/>
      <c r="WFY1" s="120"/>
      <c r="WFZ1" s="120"/>
      <c r="WGA1" s="120"/>
      <c r="WGB1" s="120"/>
      <c r="WGC1" s="120"/>
      <c r="WGD1" s="120"/>
      <c r="WGE1" s="120"/>
      <c r="WGF1" s="120"/>
      <c r="WGG1" s="120"/>
      <c r="WGH1" s="120"/>
      <c r="WGI1" s="120"/>
      <c r="WGJ1" s="120"/>
      <c r="WGK1" s="120"/>
      <c r="WGL1" s="120"/>
      <c r="WGM1" s="120"/>
      <c r="WGN1" s="120"/>
      <c r="WGO1" s="120"/>
      <c r="WGP1" s="120"/>
      <c r="WGQ1" s="120"/>
      <c r="WGR1" s="120"/>
      <c r="WGS1" s="120"/>
      <c r="WGT1" s="120"/>
      <c r="WGU1" s="120"/>
      <c r="WGV1" s="120"/>
      <c r="WGW1" s="120"/>
      <c r="WGX1" s="120"/>
      <c r="WGY1" s="120"/>
      <c r="WGZ1" s="120"/>
      <c r="WHA1" s="120"/>
      <c r="WHB1" s="120"/>
      <c r="WHC1" s="120"/>
      <c r="WHD1" s="120"/>
      <c r="WHE1" s="120"/>
      <c r="WHF1" s="120"/>
      <c r="WHG1" s="120"/>
      <c r="WHH1" s="120"/>
      <c r="WHI1" s="120"/>
      <c r="WHJ1" s="120"/>
      <c r="WHK1" s="120"/>
      <c r="WHL1" s="120"/>
      <c r="WHM1" s="120"/>
      <c r="WHN1" s="120"/>
      <c r="WHO1" s="120"/>
      <c r="WHP1" s="120"/>
      <c r="WHQ1" s="120"/>
      <c r="WHR1" s="120"/>
      <c r="WHS1" s="120"/>
      <c r="WHT1" s="120"/>
      <c r="WHU1" s="120"/>
      <c r="WHV1" s="120"/>
      <c r="WHW1" s="120"/>
      <c r="WHX1" s="120"/>
      <c r="WHY1" s="120"/>
      <c r="WHZ1" s="120"/>
      <c r="WIA1" s="120"/>
      <c r="WIB1" s="120"/>
      <c r="WIC1" s="120"/>
      <c r="WID1" s="120"/>
      <c r="WIE1" s="120"/>
      <c r="WIF1" s="120"/>
      <c r="WIG1" s="120"/>
      <c r="WIH1" s="120"/>
      <c r="WII1" s="120"/>
      <c r="WIJ1" s="120"/>
      <c r="WIK1" s="120"/>
      <c r="WIL1" s="120"/>
      <c r="WIM1" s="120"/>
      <c r="WIN1" s="120"/>
      <c r="WIO1" s="120"/>
      <c r="WIP1" s="120"/>
      <c r="WIQ1" s="120"/>
      <c r="WIR1" s="120"/>
      <c r="WIS1" s="120"/>
      <c r="WIT1" s="120"/>
      <c r="WIU1" s="120"/>
      <c r="WIV1" s="120"/>
      <c r="WIW1" s="120"/>
      <c r="WIX1" s="120"/>
      <c r="WIY1" s="120"/>
      <c r="WIZ1" s="120"/>
      <c r="WJA1" s="120"/>
      <c r="WJB1" s="120"/>
      <c r="WJC1" s="120"/>
      <c r="WJD1" s="120"/>
      <c r="WJE1" s="120"/>
      <c r="WJF1" s="120"/>
      <c r="WJG1" s="120"/>
      <c r="WJH1" s="120"/>
      <c r="WJI1" s="120"/>
      <c r="WJJ1" s="120"/>
      <c r="WJK1" s="120"/>
      <c r="WJL1" s="120"/>
      <c r="WJM1" s="120"/>
      <c r="WJN1" s="120"/>
      <c r="WJO1" s="120"/>
      <c r="WJP1" s="120"/>
      <c r="WJQ1" s="120"/>
      <c r="WJR1" s="120"/>
      <c r="WJS1" s="120"/>
      <c r="WJT1" s="120"/>
      <c r="WJU1" s="120"/>
      <c r="WJV1" s="120"/>
      <c r="WJW1" s="120"/>
      <c r="WJX1" s="120"/>
      <c r="WJY1" s="120"/>
      <c r="WJZ1" s="120"/>
      <c r="WKA1" s="120"/>
      <c r="WKB1" s="120"/>
      <c r="WKC1" s="120"/>
      <c r="WKD1" s="120"/>
      <c r="WKE1" s="120"/>
      <c r="WKF1" s="120"/>
      <c r="WKG1" s="120"/>
      <c r="WKH1" s="120"/>
      <c r="WKI1" s="120"/>
      <c r="WKJ1" s="120"/>
      <c r="WKK1" s="120"/>
      <c r="WKL1" s="120"/>
      <c r="WKM1" s="120"/>
      <c r="WKN1" s="120"/>
      <c r="WKO1" s="120"/>
      <c r="WKP1" s="120"/>
      <c r="WKQ1" s="120"/>
      <c r="WKR1" s="120"/>
      <c r="WKS1" s="120"/>
      <c r="WKT1" s="120"/>
      <c r="WKU1" s="120"/>
      <c r="WKV1" s="120"/>
      <c r="WKW1" s="120"/>
      <c r="WKX1" s="120"/>
      <c r="WKY1" s="120"/>
      <c r="WKZ1" s="120"/>
      <c r="WLA1" s="120"/>
      <c r="WLB1" s="120"/>
      <c r="WLC1" s="120"/>
      <c r="WLD1" s="120"/>
      <c r="WLE1" s="120"/>
      <c r="WLF1" s="120"/>
      <c r="WLG1" s="120"/>
      <c r="WLH1" s="120"/>
      <c r="WLI1" s="120"/>
      <c r="WLJ1" s="120"/>
      <c r="WLK1" s="120"/>
      <c r="WLL1" s="120"/>
      <c r="WLM1" s="120"/>
      <c r="WLN1" s="120"/>
      <c r="WLO1" s="120"/>
      <c r="WLP1" s="120"/>
      <c r="WLQ1" s="120"/>
      <c r="WLR1" s="120"/>
      <c r="WLS1" s="120"/>
      <c r="WLT1" s="120"/>
      <c r="WLU1" s="120"/>
      <c r="WLV1" s="120"/>
      <c r="WLW1" s="120"/>
      <c r="WLX1" s="120"/>
      <c r="WLY1" s="120"/>
      <c r="WLZ1" s="120"/>
      <c r="WMA1" s="120"/>
      <c r="WMB1" s="120"/>
      <c r="WMC1" s="120"/>
      <c r="WMD1" s="120"/>
      <c r="WME1" s="120"/>
      <c r="WMF1" s="120"/>
      <c r="WMG1" s="120"/>
      <c r="WMH1" s="120"/>
      <c r="WMI1" s="120"/>
      <c r="WMJ1" s="120"/>
      <c r="WMK1" s="120"/>
      <c r="WML1" s="120"/>
      <c r="WMM1" s="120"/>
      <c r="WMN1" s="120"/>
      <c r="WMO1" s="120"/>
      <c r="WMP1" s="120"/>
      <c r="WMQ1" s="120"/>
      <c r="WMR1" s="120"/>
      <c r="WMS1" s="120"/>
      <c r="WMT1" s="120"/>
      <c r="WMU1" s="120"/>
      <c r="WMV1" s="120"/>
      <c r="WMW1" s="120"/>
      <c r="WMX1" s="120"/>
      <c r="WMY1" s="120"/>
      <c r="WMZ1" s="120"/>
      <c r="WNA1" s="120"/>
      <c r="WNB1" s="120"/>
      <c r="WNC1" s="120"/>
      <c r="WND1" s="120"/>
      <c r="WNE1" s="120"/>
      <c r="WNF1" s="120"/>
      <c r="WNG1" s="120"/>
      <c r="WNH1" s="120"/>
      <c r="WNI1" s="120"/>
      <c r="WNJ1" s="120"/>
      <c r="WNK1" s="120"/>
      <c r="WNL1" s="120"/>
      <c r="WNM1" s="120"/>
      <c r="WNN1" s="120"/>
      <c r="WNO1" s="120"/>
      <c r="WNP1" s="120"/>
      <c r="WNQ1" s="120"/>
      <c r="WNR1" s="120"/>
      <c r="WNS1" s="120"/>
      <c r="WNT1" s="120"/>
      <c r="WNU1" s="120"/>
      <c r="WNV1" s="120"/>
      <c r="WNW1" s="120"/>
      <c r="WNX1" s="120"/>
      <c r="WNY1" s="120"/>
      <c r="WNZ1" s="120"/>
      <c r="WOA1" s="120"/>
      <c r="WOB1" s="120"/>
      <c r="WOC1" s="120"/>
      <c r="WOD1" s="120"/>
      <c r="WOE1" s="120"/>
      <c r="WOF1" s="120"/>
      <c r="WOG1" s="120"/>
      <c r="WOH1" s="120"/>
      <c r="WOI1" s="120"/>
      <c r="WOJ1" s="120"/>
      <c r="WOK1" s="120"/>
      <c r="WOL1" s="120"/>
      <c r="WOM1" s="120"/>
      <c r="WON1" s="120"/>
      <c r="WOO1" s="120"/>
      <c r="WOP1" s="120"/>
      <c r="WOQ1" s="120"/>
      <c r="WOR1" s="120"/>
      <c r="WOS1" s="120"/>
      <c r="WOT1" s="120"/>
      <c r="WOU1" s="120"/>
      <c r="WOV1" s="120"/>
      <c r="WOW1" s="120"/>
      <c r="WOX1" s="120"/>
      <c r="WOY1" s="120"/>
      <c r="WOZ1" s="120"/>
      <c r="WPA1" s="120"/>
      <c r="WPB1" s="120"/>
      <c r="WPC1" s="120"/>
      <c r="WPD1" s="120"/>
      <c r="WPE1" s="120"/>
      <c r="WPF1" s="120"/>
      <c r="WPG1" s="120"/>
      <c r="WPH1" s="120"/>
      <c r="WPI1" s="120"/>
      <c r="WPJ1" s="120"/>
      <c r="WPK1" s="120"/>
      <c r="WPL1" s="120"/>
      <c r="WPM1" s="120"/>
      <c r="WPN1" s="120"/>
      <c r="WPO1" s="120"/>
      <c r="WPP1" s="120"/>
      <c r="WPQ1" s="120"/>
      <c r="WPR1" s="120"/>
      <c r="WPS1" s="120"/>
      <c r="WPT1" s="120"/>
      <c r="WPU1" s="120"/>
      <c r="WPV1" s="120"/>
      <c r="WPW1" s="120"/>
      <c r="WPX1" s="120"/>
      <c r="WPY1" s="120"/>
      <c r="WPZ1" s="120"/>
      <c r="WQA1" s="120"/>
      <c r="WQB1" s="120"/>
      <c r="WQC1" s="120"/>
      <c r="WQD1" s="120"/>
      <c r="WQE1" s="120"/>
      <c r="WQF1" s="120"/>
      <c r="WQG1" s="120"/>
      <c r="WQH1" s="120"/>
      <c r="WQI1" s="120"/>
      <c r="WQJ1" s="120"/>
      <c r="WQK1" s="120"/>
      <c r="WQL1" s="120"/>
      <c r="WQM1" s="120"/>
      <c r="WQN1" s="120"/>
      <c r="WQO1" s="120"/>
      <c r="WQP1" s="120"/>
      <c r="WQQ1" s="120"/>
      <c r="WQR1" s="120"/>
      <c r="WQS1" s="120"/>
      <c r="WQT1" s="120"/>
      <c r="WQU1" s="120"/>
      <c r="WQV1" s="120"/>
      <c r="WQW1" s="120"/>
      <c r="WQX1" s="120"/>
      <c r="WQY1" s="120"/>
      <c r="WQZ1" s="120"/>
      <c r="WRA1" s="120"/>
      <c r="WRB1" s="120"/>
      <c r="WRC1" s="120"/>
      <c r="WRD1" s="120"/>
      <c r="WRE1" s="120"/>
      <c r="WRF1" s="120"/>
      <c r="WRG1" s="120"/>
      <c r="WRH1" s="120"/>
      <c r="WRI1" s="120"/>
      <c r="WRJ1" s="120"/>
      <c r="WRK1" s="120"/>
      <c r="WRL1" s="120"/>
      <c r="WRM1" s="120"/>
      <c r="WRN1" s="120"/>
      <c r="WRO1" s="120"/>
      <c r="WRP1" s="120"/>
      <c r="WRQ1" s="120"/>
      <c r="WRR1" s="120"/>
      <c r="WRS1" s="120"/>
      <c r="WRT1" s="120"/>
      <c r="WRU1" s="120"/>
      <c r="WRV1" s="120"/>
      <c r="WRW1" s="120"/>
      <c r="WRX1" s="120"/>
      <c r="WRY1" s="120"/>
      <c r="WRZ1" s="120"/>
      <c r="WSA1" s="120"/>
      <c r="WSB1" s="120"/>
      <c r="WSC1" s="120"/>
      <c r="WSD1" s="120"/>
      <c r="WSE1" s="120"/>
      <c r="WSF1" s="120"/>
      <c r="WSG1" s="120"/>
      <c r="WSH1" s="120"/>
      <c r="WSI1" s="120"/>
      <c r="WSJ1" s="120"/>
      <c r="WSK1" s="120"/>
      <c r="WSL1" s="120"/>
      <c r="WSM1" s="120"/>
      <c r="WSN1" s="120"/>
      <c r="WSO1" s="120"/>
      <c r="WSP1" s="120"/>
      <c r="WSQ1" s="120"/>
      <c r="WSR1" s="120"/>
      <c r="WSS1" s="120"/>
      <c r="WST1" s="120"/>
      <c r="WSU1" s="120"/>
      <c r="WSV1" s="120"/>
      <c r="WSW1" s="120"/>
      <c r="WSX1" s="120"/>
      <c r="WSY1" s="120"/>
      <c r="WSZ1" s="120"/>
      <c r="WTA1" s="120"/>
      <c r="WTB1" s="120"/>
      <c r="WTC1" s="120"/>
      <c r="WTD1" s="120"/>
      <c r="WTE1" s="120"/>
      <c r="WTF1" s="120"/>
      <c r="WTG1" s="120"/>
      <c r="WTH1" s="120"/>
      <c r="WTI1" s="120"/>
      <c r="WTJ1" s="120"/>
      <c r="WTK1" s="120"/>
      <c r="WTL1" s="120"/>
      <c r="WTM1" s="120"/>
      <c r="WTN1" s="120"/>
      <c r="WTO1" s="120"/>
      <c r="WTP1" s="120"/>
      <c r="WTQ1" s="120"/>
      <c r="WTR1" s="120"/>
      <c r="WTS1" s="120"/>
      <c r="WTT1" s="120"/>
      <c r="WTU1" s="120"/>
      <c r="WTV1" s="120"/>
      <c r="WTW1" s="120"/>
      <c r="WTX1" s="120"/>
      <c r="WTY1" s="120"/>
      <c r="WTZ1" s="120"/>
      <c r="WUA1" s="120"/>
      <c r="WUB1" s="120"/>
      <c r="WUC1" s="120"/>
      <c r="WUD1" s="120"/>
      <c r="WUE1" s="120"/>
      <c r="WUF1" s="120"/>
      <c r="WUG1" s="120"/>
      <c r="WUH1" s="120"/>
      <c r="WUI1" s="120"/>
      <c r="WUJ1" s="120"/>
      <c r="WUK1" s="120"/>
      <c r="WUL1" s="120"/>
      <c r="WUM1" s="120"/>
      <c r="WUN1" s="120"/>
      <c r="WUO1" s="120"/>
      <c r="WUP1" s="120"/>
      <c r="WUQ1" s="120"/>
      <c r="WUR1" s="120"/>
      <c r="WUS1" s="120"/>
      <c r="WUT1" s="120"/>
      <c r="WUU1" s="120"/>
      <c r="WUV1" s="120"/>
      <c r="WUW1" s="120"/>
      <c r="WUX1" s="120"/>
      <c r="WUY1" s="120"/>
      <c r="WUZ1" s="120"/>
      <c r="WVA1" s="120"/>
      <c r="WVB1" s="120"/>
      <c r="WVC1" s="120"/>
      <c r="WVD1" s="120"/>
      <c r="WVE1" s="120"/>
      <c r="WVF1" s="120"/>
      <c r="WVG1" s="120"/>
      <c r="WVH1" s="120"/>
      <c r="WVI1" s="120"/>
      <c r="WVJ1" s="120"/>
      <c r="WVK1" s="120"/>
      <c r="WVL1" s="120"/>
      <c r="WVM1" s="120"/>
      <c r="WVN1" s="120"/>
      <c r="WVO1" s="120"/>
      <c r="WVP1" s="120"/>
      <c r="WVQ1" s="120"/>
      <c r="WVR1" s="120"/>
      <c r="WVS1" s="120"/>
      <c r="WVT1" s="120"/>
      <c r="WVU1" s="120"/>
      <c r="WVV1" s="120"/>
      <c r="WVW1" s="120"/>
      <c r="WVX1" s="120"/>
      <c r="WVY1" s="120"/>
      <c r="WVZ1" s="120"/>
      <c r="WWA1" s="120"/>
      <c r="WWB1" s="120"/>
      <c r="WWC1" s="120"/>
      <c r="WWD1" s="120"/>
      <c r="WWE1" s="120"/>
      <c r="WWF1" s="120"/>
      <c r="WWG1" s="120"/>
      <c r="WWH1" s="120"/>
      <c r="WWI1" s="120"/>
      <c r="WWJ1" s="120"/>
      <c r="WWK1" s="120"/>
      <c r="WWL1" s="120"/>
      <c r="WWM1" s="120"/>
      <c r="WWN1" s="120"/>
      <c r="WWO1" s="120"/>
      <c r="WWP1" s="120"/>
      <c r="WWQ1" s="120"/>
      <c r="WWR1" s="120"/>
      <c r="WWS1" s="120"/>
      <c r="WWT1" s="120"/>
      <c r="WWU1" s="120"/>
      <c r="WWV1" s="120"/>
      <c r="WWW1" s="120"/>
      <c r="WWX1" s="120"/>
      <c r="WWY1" s="120"/>
      <c r="WWZ1" s="120"/>
      <c r="WXA1" s="120"/>
      <c r="WXB1" s="120"/>
      <c r="WXC1" s="120"/>
      <c r="WXD1" s="120"/>
      <c r="WXE1" s="120"/>
      <c r="WXF1" s="120"/>
      <c r="WXG1" s="120"/>
      <c r="WXH1" s="120"/>
      <c r="WXI1" s="120"/>
      <c r="WXJ1" s="120"/>
      <c r="WXK1" s="120"/>
      <c r="WXL1" s="120"/>
      <c r="WXM1" s="120"/>
      <c r="WXN1" s="120"/>
      <c r="WXO1" s="120"/>
      <c r="WXP1" s="120"/>
      <c r="WXQ1" s="120"/>
      <c r="WXR1" s="120"/>
      <c r="WXS1" s="120"/>
      <c r="WXT1" s="120"/>
      <c r="WXU1" s="120"/>
      <c r="WXV1" s="120"/>
      <c r="WXW1" s="120"/>
      <c r="WXX1" s="120"/>
      <c r="WXY1" s="120"/>
      <c r="WXZ1" s="120"/>
      <c r="WYA1" s="120"/>
      <c r="WYB1" s="120"/>
      <c r="WYC1" s="120"/>
      <c r="WYD1" s="120"/>
      <c r="WYE1" s="120"/>
      <c r="WYF1" s="120"/>
      <c r="WYG1" s="120"/>
      <c r="WYH1" s="120"/>
      <c r="WYI1" s="120"/>
      <c r="WYJ1" s="120"/>
      <c r="WYK1" s="120"/>
      <c r="WYL1" s="120"/>
      <c r="WYM1" s="120"/>
      <c r="WYN1" s="120"/>
      <c r="WYO1" s="120"/>
      <c r="WYP1" s="120"/>
      <c r="WYQ1" s="120"/>
      <c r="WYR1" s="120"/>
      <c r="WYS1" s="120"/>
      <c r="WYT1" s="120"/>
      <c r="WYU1" s="120"/>
      <c r="WYV1" s="120"/>
      <c r="WYW1" s="120"/>
      <c r="WYX1" s="120"/>
      <c r="WYY1" s="120"/>
      <c r="WYZ1" s="120"/>
      <c r="WZA1" s="120"/>
      <c r="WZB1" s="120"/>
      <c r="WZC1" s="120"/>
      <c r="WZD1" s="120"/>
      <c r="WZE1" s="120"/>
      <c r="WZF1" s="120"/>
      <c r="WZG1" s="120"/>
      <c r="WZH1" s="120"/>
      <c r="WZI1" s="120"/>
      <c r="WZJ1" s="120"/>
      <c r="WZK1" s="120"/>
      <c r="WZL1" s="120"/>
      <c r="WZM1" s="120"/>
      <c r="WZN1" s="120"/>
      <c r="WZO1" s="120"/>
      <c r="WZP1" s="120"/>
      <c r="WZQ1" s="120"/>
      <c r="WZR1" s="120"/>
      <c r="WZS1" s="120"/>
      <c r="WZT1" s="120"/>
      <c r="WZU1" s="120"/>
      <c r="WZV1" s="120"/>
      <c r="WZW1" s="120"/>
      <c r="WZX1" s="120"/>
      <c r="WZY1" s="120"/>
      <c r="WZZ1" s="120"/>
      <c r="XAA1" s="120"/>
      <c r="XAB1" s="120"/>
      <c r="XAC1" s="120"/>
      <c r="XAD1" s="120"/>
      <c r="XAE1" s="120"/>
      <c r="XAF1" s="120"/>
      <c r="XAG1" s="120"/>
      <c r="XAH1" s="120"/>
      <c r="XAI1" s="120"/>
      <c r="XAJ1" s="120"/>
      <c r="XAK1" s="120"/>
      <c r="XAL1" s="120"/>
      <c r="XAM1" s="120"/>
      <c r="XAN1" s="120"/>
      <c r="XAO1" s="120"/>
      <c r="XAP1" s="120"/>
      <c r="XAQ1" s="120"/>
      <c r="XAR1" s="120"/>
      <c r="XAS1" s="120"/>
      <c r="XAT1" s="120"/>
      <c r="XAU1" s="120"/>
      <c r="XAV1" s="120"/>
      <c r="XAW1" s="120"/>
      <c r="XAX1" s="120"/>
      <c r="XAY1" s="120"/>
      <c r="XAZ1" s="120"/>
      <c r="XBA1" s="120"/>
      <c r="XBB1" s="120"/>
      <c r="XBC1" s="120"/>
      <c r="XBD1" s="120"/>
      <c r="XBE1" s="120"/>
      <c r="XBF1" s="120"/>
      <c r="XBG1" s="120"/>
      <c r="XBH1" s="120"/>
      <c r="XBI1" s="120"/>
      <c r="XBJ1" s="120"/>
      <c r="XBK1" s="120"/>
      <c r="XBL1" s="120"/>
      <c r="XBM1" s="120"/>
      <c r="XBN1" s="120"/>
      <c r="XBO1" s="120"/>
      <c r="XBP1" s="120"/>
      <c r="XBQ1" s="120"/>
      <c r="XBR1" s="120"/>
      <c r="XBS1" s="120"/>
      <c r="XBT1" s="120"/>
      <c r="XBU1" s="120"/>
      <c r="XBV1" s="120"/>
      <c r="XBW1" s="120"/>
      <c r="XBX1" s="120"/>
      <c r="XBY1" s="120"/>
      <c r="XBZ1" s="120"/>
      <c r="XCA1" s="120"/>
      <c r="XCB1" s="120"/>
      <c r="XCC1" s="120"/>
      <c r="XCD1" s="120"/>
      <c r="XCE1" s="120"/>
      <c r="XCF1" s="120"/>
      <c r="XCG1" s="120"/>
      <c r="XCH1" s="120"/>
      <c r="XCI1" s="120"/>
      <c r="XCJ1" s="120"/>
      <c r="XCK1" s="120"/>
      <c r="XCL1" s="120"/>
      <c r="XCM1" s="120"/>
      <c r="XCN1" s="120"/>
      <c r="XCO1" s="120"/>
      <c r="XCP1" s="120"/>
      <c r="XCQ1" s="120"/>
      <c r="XCR1" s="120"/>
      <c r="XCS1" s="120"/>
      <c r="XCT1" s="120"/>
      <c r="XCU1" s="120"/>
      <c r="XCV1" s="120"/>
      <c r="XCW1" s="120"/>
      <c r="XCX1" s="120"/>
      <c r="XCY1" s="120"/>
      <c r="XCZ1" s="120"/>
      <c r="XDA1" s="120"/>
      <c r="XDB1" s="120"/>
      <c r="XDC1" s="120"/>
      <c r="XDD1" s="120"/>
      <c r="XDE1" s="120"/>
      <c r="XDF1" s="120"/>
      <c r="XDG1" s="120"/>
      <c r="XDH1" s="120"/>
      <c r="XDI1" s="120"/>
      <c r="XDJ1" s="120"/>
      <c r="XDK1" s="120"/>
      <c r="XDL1" s="120"/>
      <c r="XDM1" s="120"/>
      <c r="XDN1" s="120"/>
      <c r="XDO1" s="120"/>
      <c r="XDP1" s="120"/>
      <c r="XDQ1" s="120"/>
      <c r="XDR1" s="120"/>
      <c r="XDS1" s="120"/>
      <c r="XDT1" s="120"/>
      <c r="XDU1" s="120"/>
      <c r="XDV1" s="120"/>
      <c r="XDW1" s="120"/>
      <c r="XDX1" s="120"/>
      <c r="XDY1" s="120"/>
      <c r="XDZ1" s="120"/>
      <c r="XEA1" s="120"/>
      <c r="XEB1" s="120"/>
      <c r="XEC1" s="120"/>
      <c r="XED1" s="120"/>
      <c r="XEE1" s="120"/>
      <c r="XEF1" s="120"/>
      <c r="XEG1" s="120"/>
      <c r="XEH1" s="120"/>
      <c r="XEI1" s="120"/>
      <c r="XEJ1" s="120"/>
      <c r="XEK1" s="120"/>
      <c r="XEL1" s="120"/>
      <c r="XEM1" s="120"/>
      <c r="XEN1" s="120"/>
    </row>
    <row r="2" spans="1:16368" ht="18" x14ac:dyDescent="0.35">
      <c r="A2" s="53" t="s">
        <v>148</v>
      </c>
      <c r="C2" s="184" t="s">
        <v>139</v>
      </c>
      <c r="D2" s="184"/>
      <c r="E2" s="184"/>
      <c r="F2" s="184"/>
      <c r="G2" s="184"/>
      <c r="H2" s="184"/>
      <c r="I2" s="184"/>
      <c r="J2" s="184"/>
      <c r="K2" s="185" t="s">
        <v>97</v>
      </c>
      <c r="L2" s="185"/>
      <c r="M2" s="185"/>
      <c r="N2" s="185"/>
      <c r="O2" s="185"/>
      <c r="P2" s="185"/>
      <c r="Q2" s="185"/>
      <c r="R2" s="185"/>
      <c r="S2" s="186" t="s">
        <v>98</v>
      </c>
      <c r="T2" s="186"/>
      <c r="U2" s="186"/>
      <c r="V2" s="186"/>
      <c r="W2" s="186"/>
      <c r="X2" s="186"/>
      <c r="Y2" s="186"/>
      <c r="Z2" s="186"/>
    </row>
    <row r="3" spans="1:16368" ht="70.5" customHeight="1" x14ac:dyDescent="0.3">
      <c r="A3" s="63"/>
      <c r="B3" s="48" t="s">
        <v>125</v>
      </c>
      <c r="C3" s="56" t="s">
        <v>138</v>
      </c>
      <c r="D3" s="49" t="s">
        <v>146</v>
      </c>
      <c r="E3" s="58" t="s">
        <v>140</v>
      </c>
      <c r="F3" s="50" t="s">
        <v>145</v>
      </c>
      <c r="G3" s="59" t="s">
        <v>141</v>
      </c>
      <c r="H3" s="51" t="s">
        <v>144</v>
      </c>
      <c r="I3" s="60" t="s">
        <v>142</v>
      </c>
      <c r="J3" s="55" t="s">
        <v>143</v>
      </c>
      <c r="K3" s="49" t="s">
        <v>138</v>
      </c>
      <c r="L3" s="49" t="s">
        <v>146</v>
      </c>
      <c r="M3" s="50" t="s">
        <v>140</v>
      </c>
      <c r="N3" s="50" t="s">
        <v>145</v>
      </c>
      <c r="O3" s="51" t="s">
        <v>141</v>
      </c>
      <c r="P3" s="51" t="s">
        <v>144</v>
      </c>
      <c r="Q3" s="52" t="s">
        <v>142</v>
      </c>
      <c r="R3" s="55" t="s">
        <v>143</v>
      </c>
      <c r="S3" s="49" t="s">
        <v>138</v>
      </c>
      <c r="T3" s="49" t="s">
        <v>146</v>
      </c>
      <c r="U3" s="50" t="s">
        <v>140</v>
      </c>
      <c r="V3" s="50" t="s">
        <v>145</v>
      </c>
      <c r="W3" s="51" t="s">
        <v>141</v>
      </c>
      <c r="X3" s="51" t="s">
        <v>144</v>
      </c>
      <c r="Y3" s="52" t="s">
        <v>142</v>
      </c>
      <c r="Z3" s="52" t="s">
        <v>143</v>
      </c>
    </row>
    <row r="4" spans="1:16368" x14ac:dyDescent="0.3">
      <c r="A4" s="182" t="s">
        <v>84</v>
      </c>
      <c r="B4" s="8" t="s">
        <v>126</v>
      </c>
      <c r="C4" s="3">
        <v>22319</v>
      </c>
      <c r="D4" s="4">
        <f>C4/SUM(C$4:C$15)</f>
        <v>0.92760068160093101</v>
      </c>
      <c r="E4" s="3">
        <v>7322</v>
      </c>
      <c r="F4" s="4">
        <f>E4/SUM(E$4:E$15)</f>
        <v>0.29175964297099138</v>
      </c>
      <c r="G4" s="3">
        <v>3716</v>
      </c>
      <c r="H4" s="4">
        <f>G4/SUM(G$4:G$15)</f>
        <v>0.19016426999641778</v>
      </c>
      <c r="I4" s="3">
        <v>48</v>
      </c>
      <c r="J4" s="5">
        <f>I4/SUM(I$4:I$15)</f>
        <v>0.1811320754716981</v>
      </c>
      <c r="K4" s="3">
        <v>23522</v>
      </c>
      <c r="L4" s="4">
        <f>K4/SUM(K$4:K$15)</f>
        <v>0.98633009057363297</v>
      </c>
      <c r="M4" s="3">
        <v>7392</v>
      </c>
      <c r="N4" s="4">
        <f>M4/SUM(M$4:M$15)</f>
        <v>0.34663540445486518</v>
      </c>
      <c r="O4" s="3">
        <v>3304</v>
      </c>
      <c r="P4" s="4">
        <f>O4/SUM(O$4:O$15)</f>
        <v>0.18248094554291394</v>
      </c>
      <c r="Q4" s="3">
        <v>19</v>
      </c>
      <c r="R4" s="5">
        <f>Q4/SUM(Q$4:Q$15)</f>
        <v>0.15833333333333333</v>
      </c>
      <c r="S4" s="3">
        <v>27235</v>
      </c>
      <c r="T4" s="4">
        <f>S4/SUM(S$4:S$15)</f>
        <v>0.98296459378496404</v>
      </c>
      <c r="U4" s="3">
        <v>9033</v>
      </c>
      <c r="V4" s="4">
        <f>U4/SUM(U$4:U$15)</f>
        <v>0.38828232462173318</v>
      </c>
      <c r="W4" s="3">
        <v>3540</v>
      </c>
      <c r="X4" s="4">
        <f>W4/SUM(W$4:W$15)</f>
        <v>0.21087746470483112</v>
      </c>
      <c r="Y4" s="3">
        <v>33</v>
      </c>
      <c r="Z4" s="5">
        <f>Y4/SUM(Y$4:Y$15)</f>
        <v>0.21568627450980393</v>
      </c>
    </row>
    <row r="5" spans="1:16368" x14ac:dyDescent="0.3">
      <c r="A5" s="182"/>
      <c r="B5" s="8" t="s">
        <v>127</v>
      </c>
      <c r="C5" s="3">
        <v>1019</v>
      </c>
      <c r="D5" s="4">
        <f t="shared" ref="D5:D15" si="0">C5/SUM(C$4:C$15)</f>
        <v>4.2350691991189064E-2</v>
      </c>
      <c r="E5" s="3">
        <v>7216</v>
      </c>
      <c r="F5" s="4">
        <f t="shared" ref="F5:H15" si="1">E5/SUM(E$4:E$15)</f>
        <v>0.28753586228881095</v>
      </c>
      <c r="G5" s="3">
        <v>6586</v>
      </c>
      <c r="H5" s="4">
        <f t="shared" si="1"/>
        <v>0.33703495215188578</v>
      </c>
      <c r="I5" s="3">
        <v>100</v>
      </c>
      <c r="J5" s="5">
        <f t="shared" ref="J5:J15" si="2">I5/SUM(I$4:I$15)</f>
        <v>0.37735849056603776</v>
      </c>
      <c r="K5" s="3">
        <v>183</v>
      </c>
      <c r="L5" s="4">
        <f t="shared" ref="L5:N15" si="3">K5/SUM(K$4:K$15)</f>
        <v>7.6735994632673599E-3</v>
      </c>
      <c r="M5" s="3">
        <v>5011</v>
      </c>
      <c r="N5" s="4">
        <f t="shared" si="3"/>
        <v>0.23498241500586167</v>
      </c>
      <c r="O5" s="3">
        <v>6153</v>
      </c>
      <c r="P5" s="4">
        <f t="shared" ref="P5:P15" si="4">O5/SUM(O$4:O$15)</f>
        <v>0.33983209985640117</v>
      </c>
      <c r="Q5" s="3">
        <v>28</v>
      </c>
      <c r="R5" s="5">
        <f t="shared" ref="R5:R15" si="5">Q5/SUM(Q$4:Q$15)</f>
        <v>0.23333333333333334</v>
      </c>
      <c r="S5" s="3">
        <v>173</v>
      </c>
      <c r="T5" s="4">
        <f t="shared" ref="T5:Z15" si="6">S5/SUM(S$4:S$15)</f>
        <v>6.2439094813585014E-3</v>
      </c>
      <c r="U5" s="3">
        <v>5151</v>
      </c>
      <c r="V5" s="4">
        <f t="shared" si="6"/>
        <v>0.22141506189821183</v>
      </c>
      <c r="W5" s="3">
        <v>5344</v>
      </c>
      <c r="X5" s="4">
        <f t="shared" si="6"/>
        <v>0.3183415738368976</v>
      </c>
      <c r="Y5" s="3">
        <v>32</v>
      </c>
      <c r="Z5" s="5">
        <f t="shared" si="6"/>
        <v>0.20915032679738563</v>
      </c>
    </row>
    <row r="6" spans="1:16368" x14ac:dyDescent="0.3">
      <c r="A6" s="182"/>
      <c r="B6" s="8" t="s">
        <v>128</v>
      </c>
      <c r="C6" s="3">
        <v>597</v>
      </c>
      <c r="D6" s="4">
        <f t="shared" si="0"/>
        <v>2.4811936328498398E-2</v>
      </c>
      <c r="E6" s="3">
        <v>6352</v>
      </c>
      <c r="F6" s="4">
        <f t="shared" si="1"/>
        <v>0.25310806503028371</v>
      </c>
      <c r="G6" s="3">
        <v>5729</v>
      </c>
      <c r="H6" s="4">
        <f t="shared" si="1"/>
        <v>0.29317844532009618</v>
      </c>
      <c r="I6" s="3">
        <v>68</v>
      </c>
      <c r="J6" s="5">
        <f t="shared" si="2"/>
        <v>0.25660377358490566</v>
      </c>
      <c r="K6" s="3">
        <v>91</v>
      </c>
      <c r="L6" s="4">
        <f t="shared" si="3"/>
        <v>3.8158336128815834E-3</v>
      </c>
      <c r="M6" s="3">
        <v>6200</v>
      </c>
      <c r="N6" s="4">
        <f t="shared" si="3"/>
        <v>0.29073856975381007</v>
      </c>
      <c r="O6" s="3">
        <v>5418</v>
      </c>
      <c r="P6" s="4">
        <f t="shared" si="4"/>
        <v>0.29923782171655805</v>
      </c>
      <c r="Q6" s="3">
        <v>21</v>
      </c>
      <c r="R6" s="5">
        <f t="shared" si="5"/>
        <v>0.17499999999999999</v>
      </c>
      <c r="S6" s="3">
        <v>266</v>
      </c>
      <c r="T6" s="4">
        <f t="shared" si="6"/>
        <v>9.6004619771176952E-3</v>
      </c>
      <c r="U6" s="3">
        <v>6164</v>
      </c>
      <c r="V6" s="4">
        <f t="shared" si="6"/>
        <v>0.26495873452544705</v>
      </c>
      <c r="W6" s="3">
        <v>4860</v>
      </c>
      <c r="X6" s="4">
        <f t="shared" si="6"/>
        <v>0.28950973967951393</v>
      </c>
      <c r="Y6" s="3">
        <v>35</v>
      </c>
      <c r="Z6" s="5">
        <f t="shared" si="6"/>
        <v>0.22875816993464052</v>
      </c>
    </row>
    <row r="7" spans="1:16368" x14ac:dyDescent="0.3">
      <c r="A7" s="182"/>
      <c r="B7" s="8" t="s">
        <v>129</v>
      </c>
      <c r="C7" s="3">
        <v>111</v>
      </c>
      <c r="D7" s="4">
        <f t="shared" si="0"/>
        <v>4.6132745937409085E-3</v>
      </c>
      <c r="E7" s="3">
        <v>3735</v>
      </c>
      <c r="F7" s="4">
        <f t="shared" si="1"/>
        <v>0.14882849856550845</v>
      </c>
      <c r="G7" s="3">
        <v>3158</v>
      </c>
      <c r="H7" s="4">
        <f t="shared" si="1"/>
        <v>0.1616089248247275</v>
      </c>
      <c r="I7" s="3">
        <v>31</v>
      </c>
      <c r="J7" s="5">
        <f t="shared" si="2"/>
        <v>0.1169811320754717</v>
      </c>
      <c r="K7" s="3">
        <v>47</v>
      </c>
      <c r="L7" s="4">
        <f t="shared" si="3"/>
        <v>1.9708151626970814E-3</v>
      </c>
      <c r="M7" s="3">
        <v>2501</v>
      </c>
      <c r="N7" s="4">
        <f t="shared" si="3"/>
        <v>0.11728018757327081</v>
      </c>
      <c r="O7" s="3">
        <v>2756</v>
      </c>
      <c r="P7" s="4">
        <f t="shared" si="4"/>
        <v>0.15221473544681322</v>
      </c>
      <c r="Q7" s="3">
        <v>26</v>
      </c>
      <c r="R7" s="5">
        <f t="shared" si="5"/>
        <v>0.21666666666666667</v>
      </c>
      <c r="S7" s="3">
        <v>27</v>
      </c>
      <c r="T7" s="4">
        <f t="shared" si="6"/>
        <v>9.7448298263976614E-4</v>
      </c>
      <c r="U7" s="3">
        <v>2676</v>
      </c>
      <c r="V7" s="4">
        <f t="shared" si="6"/>
        <v>0.11502751031636864</v>
      </c>
      <c r="W7" s="3">
        <v>2689</v>
      </c>
      <c r="X7" s="4">
        <f t="shared" si="6"/>
        <v>0.16018347530827426</v>
      </c>
      <c r="Y7" s="3">
        <v>26</v>
      </c>
      <c r="Z7" s="5">
        <f t="shared" si="6"/>
        <v>0.16993464052287582</v>
      </c>
    </row>
    <row r="8" spans="1:16368" x14ac:dyDescent="0.3">
      <c r="A8" s="182"/>
      <c r="B8" s="8" t="s">
        <v>130</v>
      </c>
      <c r="C8" s="3">
        <v>15</v>
      </c>
      <c r="D8" s="4">
        <f t="shared" si="0"/>
        <v>6.2341548564066331E-4</v>
      </c>
      <c r="E8" s="3">
        <v>471</v>
      </c>
      <c r="F8" s="4">
        <f t="shared" si="1"/>
        <v>1.8767931144405482E-2</v>
      </c>
      <c r="G8" s="3">
        <v>352</v>
      </c>
      <c r="H8" s="4">
        <f t="shared" si="1"/>
        <v>1.8013407706872729E-2</v>
      </c>
      <c r="I8" s="3">
        <v>18</v>
      </c>
      <c r="J8" s="5">
        <f t="shared" si="2"/>
        <v>6.7924528301886791E-2</v>
      </c>
      <c r="K8" s="3">
        <v>5</v>
      </c>
      <c r="L8" s="4">
        <f t="shared" si="3"/>
        <v>2.0966118752096611E-4</v>
      </c>
      <c r="M8" s="3">
        <v>208</v>
      </c>
      <c r="N8" s="4">
        <f t="shared" si="3"/>
        <v>9.7538100820633057E-3</v>
      </c>
      <c r="O8" s="3">
        <v>382</v>
      </c>
      <c r="P8" s="4">
        <f t="shared" si="4"/>
        <v>2.1097978570639567E-2</v>
      </c>
      <c r="Q8" s="3">
        <v>23</v>
      </c>
      <c r="R8" s="5">
        <f t="shared" si="5"/>
        <v>0.19166666666666668</v>
      </c>
      <c r="S8" s="3">
        <v>4</v>
      </c>
      <c r="T8" s="4">
        <f t="shared" si="6"/>
        <v>1.4436784927996535E-4</v>
      </c>
      <c r="U8" s="3">
        <v>220</v>
      </c>
      <c r="V8" s="4">
        <f t="shared" si="6"/>
        <v>9.4566712517193952E-3</v>
      </c>
      <c r="W8" s="3">
        <v>339</v>
      </c>
      <c r="X8" s="4">
        <f t="shared" si="6"/>
        <v>2.0194197891225354E-2</v>
      </c>
      <c r="Y8" s="3">
        <v>18</v>
      </c>
      <c r="Z8" s="5">
        <f t="shared" si="6"/>
        <v>0.11764705882352941</v>
      </c>
    </row>
    <row r="9" spans="1:16368" x14ac:dyDescent="0.3">
      <c r="A9" s="182"/>
      <c r="B9" s="8" t="s">
        <v>131</v>
      </c>
      <c r="C9" s="3">
        <v>0</v>
      </c>
      <c r="D9" s="4">
        <f t="shared" si="0"/>
        <v>0</v>
      </c>
      <c r="E9" s="3">
        <v>0</v>
      </c>
      <c r="F9" s="4">
        <f t="shared" si="1"/>
        <v>0</v>
      </c>
      <c r="G9" s="3">
        <v>0</v>
      </c>
      <c r="H9" s="4">
        <f t="shared" si="1"/>
        <v>0</v>
      </c>
      <c r="I9" s="3">
        <v>0</v>
      </c>
      <c r="J9" s="5">
        <f t="shared" si="2"/>
        <v>0</v>
      </c>
      <c r="K9" s="3">
        <v>0</v>
      </c>
      <c r="L9" s="4">
        <f t="shared" si="3"/>
        <v>0</v>
      </c>
      <c r="M9" s="3">
        <v>12</v>
      </c>
      <c r="N9" s="4">
        <f t="shared" si="3"/>
        <v>5.6271981242672923E-4</v>
      </c>
      <c r="O9" s="3">
        <v>40</v>
      </c>
      <c r="P9" s="4">
        <f t="shared" si="4"/>
        <v>2.2092124157737768E-3</v>
      </c>
      <c r="Q9" s="3">
        <v>3</v>
      </c>
      <c r="R9" s="5">
        <f t="shared" si="5"/>
        <v>2.5000000000000001E-2</v>
      </c>
      <c r="S9" s="3">
        <v>2</v>
      </c>
      <c r="T9" s="4">
        <f t="shared" si="6"/>
        <v>7.2183924639982673E-5</v>
      </c>
      <c r="U9" s="3">
        <v>20</v>
      </c>
      <c r="V9" s="4">
        <f t="shared" si="6"/>
        <v>8.5969738651994494E-4</v>
      </c>
      <c r="W9" s="3">
        <v>12</v>
      </c>
      <c r="X9" s="4">
        <f t="shared" si="6"/>
        <v>7.1483886340620718E-4</v>
      </c>
      <c r="Y9" s="3">
        <v>8</v>
      </c>
      <c r="Z9" s="5">
        <f t="shared" si="6"/>
        <v>5.2287581699346407E-2</v>
      </c>
    </row>
    <row r="10" spans="1:16368" x14ac:dyDescent="0.3">
      <c r="A10" s="182"/>
      <c r="B10" s="8" t="s">
        <v>132</v>
      </c>
      <c r="C10" s="3">
        <v>0</v>
      </c>
      <c r="D10" s="4">
        <f t="shared" si="0"/>
        <v>0</v>
      </c>
      <c r="E10" s="3">
        <v>0</v>
      </c>
      <c r="F10" s="4">
        <f t="shared" si="1"/>
        <v>0</v>
      </c>
      <c r="G10" s="3">
        <v>0</v>
      </c>
      <c r="H10" s="4">
        <f t="shared" si="1"/>
        <v>0</v>
      </c>
      <c r="I10" s="3">
        <v>0</v>
      </c>
      <c r="J10" s="5">
        <f t="shared" si="2"/>
        <v>0</v>
      </c>
      <c r="K10" s="3">
        <v>0</v>
      </c>
      <c r="L10" s="4">
        <f t="shared" si="3"/>
        <v>0</v>
      </c>
      <c r="M10" s="3">
        <v>0</v>
      </c>
      <c r="N10" s="4">
        <f t="shared" si="3"/>
        <v>0</v>
      </c>
      <c r="O10" s="3">
        <v>53</v>
      </c>
      <c r="P10" s="4">
        <f t="shared" si="4"/>
        <v>2.9272064509002541E-3</v>
      </c>
      <c r="Q10" s="3">
        <v>0</v>
      </c>
      <c r="R10" s="5">
        <f t="shared" si="5"/>
        <v>0</v>
      </c>
      <c r="S10" s="3">
        <v>0</v>
      </c>
      <c r="T10" s="4">
        <f t="shared" si="6"/>
        <v>0</v>
      </c>
      <c r="U10" s="3">
        <v>0</v>
      </c>
      <c r="V10" s="4">
        <f t="shared" si="6"/>
        <v>0</v>
      </c>
      <c r="W10" s="3">
        <v>3</v>
      </c>
      <c r="X10" s="4">
        <f t="shared" si="6"/>
        <v>1.787097158515518E-4</v>
      </c>
      <c r="Y10" s="3">
        <v>1</v>
      </c>
      <c r="Z10" s="5">
        <f t="shared" si="6"/>
        <v>6.5359477124183009E-3</v>
      </c>
    </row>
    <row r="11" spans="1:16368" x14ac:dyDescent="0.3">
      <c r="A11" s="182"/>
      <c r="B11" s="8" t="s">
        <v>133</v>
      </c>
      <c r="C11" s="3">
        <v>0</v>
      </c>
      <c r="D11" s="4">
        <f t="shared" si="0"/>
        <v>0</v>
      </c>
      <c r="E11" s="3">
        <v>0</v>
      </c>
      <c r="F11" s="4">
        <f t="shared" si="1"/>
        <v>0</v>
      </c>
      <c r="G11" s="3">
        <v>0</v>
      </c>
      <c r="H11" s="4">
        <f t="shared" si="1"/>
        <v>0</v>
      </c>
      <c r="I11" s="3">
        <v>0</v>
      </c>
      <c r="J11" s="5">
        <f t="shared" si="2"/>
        <v>0</v>
      </c>
      <c r="K11" s="3">
        <v>0</v>
      </c>
      <c r="L11" s="4">
        <f t="shared" si="3"/>
        <v>0</v>
      </c>
      <c r="M11" s="3">
        <v>1</v>
      </c>
      <c r="N11" s="4">
        <f t="shared" si="3"/>
        <v>4.6893317702227434E-5</v>
      </c>
      <c r="O11" s="3">
        <v>0</v>
      </c>
      <c r="P11" s="4">
        <f t="shared" si="4"/>
        <v>0</v>
      </c>
      <c r="Q11" s="3">
        <v>0</v>
      </c>
      <c r="R11" s="5">
        <f t="shared" si="5"/>
        <v>0</v>
      </c>
      <c r="S11" s="3">
        <v>0</v>
      </c>
      <c r="T11" s="4">
        <f t="shared" si="6"/>
        <v>0</v>
      </c>
      <c r="U11" s="3">
        <v>0</v>
      </c>
      <c r="V11" s="4">
        <f t="shared" si="6"/>
        <v>0</v>
      </c>
      <c r="W11" s="3">
        <v>0</v>
      </c>
      <c r="X11" s="4">
        <f t="shared" si="6"/>
        <v>0</v>
      </c>
      <c r="Y11" s="3">
        <v>0</v>
      </c>
      <c r="Z11" s="5">
        <f t="shared" si="6"/>
        <v>0</v>
      </c>
    </row>
    <row r="12" spans="1:16368" x14ac:dyDescent="0.3">
      <c r="A12" s="182"/>
      <c r="B12" s="8" t="s">
        <v>134</v>
      </c>
      <c r="C12" s="3">
        <v>0</v>
      </c>
      <c r="D12" s="4">
        <f t="shared" si="0"/>
        <v>0</v>
      </c>
      <c r="E12" s="3">
        <v>0</v>
      </c>
      <c r="F12" s="4">
        <f t="shared" si="1"/>
        <v>0</v>
      </c>
      <c r="G12" s="3">
        <v>0</v>
      </c>
      <c r="H12" s="4">
        <f t="shared" si="1"/>
        <v>0</v>
      </c>
      <c r="I12" s="3">
        <v>0</v>
      </c>
      <c r="J12" s="5">
        <f t="shared" si="2"/>
        <v>0</v>
      </c>
      <c r="K12" s="3">
        <v>0</v>
      </c>
      <c r="L12" s="4">
        <f t="shared" si="3"/>
        <v>0</v>
      </c>
      <c r="M12" s="3">
        <v>0</v>
      </c>
      <c r="N12" s="4">
        <f t="shared" si="3"/>
        <v>0</v>
      </c>
      <c r="O12" s="3">
        <v>0</v>
      </c>
      <c r="P12" s="4">
        <f t="shared" si="4"/>
        <v>0</v>
      </c>
      <c r="Q12" s="3">
        <v>0</v>
      </c>
      <c r="R12" s="5">
        <f t="shared" si="5"/>
        <v>0</v>
      </c>
      <c r="S12" s="3">
        <v>0</v>
      </c>
      <c r="T12" s="4">
        <f t="shared" si="6"/>
        <v>0</v>
      </c>
      <c r="U12" s="3">
        <v>0</v>
      </c>
      <c r="V12" s="4">
        <f t="shared" si="6"/>
        <v>0</v>
      </c>
      <c r="W12" s="3">
        <v>0</v>
      </c>
      <c r="X12" s="4">
        <f t="shared" si="6"/>
        <v>0</v>
      </c>
      <c r="Y12" s="3">
        <v>0</v>
      </c>
      <c r="Z12" s="5">
        <f t="shared" si="6"/>
        <v>0</v>
      </c>
    </row>
    <row r="13" spans="1:16368" x14ac:dyDescent="0.3">
      <c r="A13" s="182"/>
      <c r="B13" s="8" t="s">
        <v>135</v>
      </c>
      <c r="C13" s="3">
        <v>0</v>
      </c>
      <c r="D13" s="4">
        <f t="shared" si="0"/>
        <v>0</v>
      </c>
      <c r="E13" s="3">
        <v>0</v>
      </c>
      <c r="F13" s="4">
        <f t="shared" si="1"/>
        <v>0</v>
      </c>
      <c r="G13" s="3">
        <v>0</v>
      </c>
      <c r="H13" s="4">
        <f t="shared" si="1"/>
        <v>0</v>
      </c>
      <c r="I13" s="3">
        <v>0</v>
      </c>
      <c r="J13" s="5">
        <f t="shared" si="2"/>
        <v>0</v>
      </c>
      <c r="K13" s="3">
        <v>0</v>
      </c>
      <c r="L13" s="4">
        <f t="shared" si="3"/>
        <v>0</v>
      </c>
      <c r="M13" s="3">
        <v>0</v>
      </c>
      <c r="N13" s="4">
        <f t="shared" si="3"/>
        <v>0</v>
      </c>
      <c r="O13" s="3">
        <v>0</v>
      </c>
      <c r="P13" s="4">
        <f t="shared" si="4"/>
        <v>0</v>
      </c>
      <c r="Q13" s="3">
        <v>0</v>
      </c>
      <c r="R13" s="5">
        <f t="shared" si="5"/>
        <v>0</v>
      </c>
      <c r="S13" s="3">
        <v>0</v>
      </c>
      <c r="T13" s="4">
        <f t="shared" si="6"/>
        <v>0</v>
      </c>
      <c r="U13" s="3">
        <v>0</v>
      </c>
      <c r="V13" s="4">
        <f t="shared" si="6"/>
        <v>0</v>
      </c>
      <c r="W13" s="3">
        <v>0</v>
      </c>
      <c r="X13" s="4">
        <f t="shared" si="6"/>
        <v>0</v>
      </c>
      <c r="Y13" s="3">
        <v>0</v>
      </c>
      <c r="Z13" s="5">
        <f t="shared" si="6"/>
        <v>0</v>
      </c>
    </row>
    <row r="14" spans="1:16368" x14ac:dyDescent="0.3">
      <c r="A14" s="182"/>
      <c r="B14" s="8" t="s">
        <v>136</v>
      </c>
      <c r="C14" s="3">
        <v>0</v>
      </c>
      <c r="D14" s="4">
        <f t="shared" si="0"/>
        <v>0</v>
      </c>
      <c r="E14" s="3">
        <v>0</v>
      </c>
      <c r="F14" s="4">
        <f t="shared" si="1"/>
        <v>0</v>
      </c>
      <c r="G14" s="3">
        <v>0</v>
      </c>
      <c r="H14" s="4">
        <f t="shared" si="1"/>
        <v>0</v>
      </c>
      <c r="I14" s="3">
        <v>0</v>
      </c>
      <c r="J14" s="5">
        <f t="shared" si="2"/>
        <v>0</v>
      </c>
      <c r="K14" s="3">
        <v>0</v>
      </c>
      <c r="L14" s="4">
        <f t="shared" si="3"/>
        <v>0</v>
      </c>
      <c r="M14" s="3">
        <v>0</v>
      </c>
      <c r="N14" s="4">
        <f t="shared" si="3"/>
        <v>0</v>
      </c>
      <c r="O14" s="3">
        <v>0</v>
      </c>
      <c r="P14" s="4">
        <f t="shared" si="4"/>
        <v>0</v>
      </c>
      <c r="Q14" s="3">
        <v>0</v>
      </c>
      <c r="R14" s="5">
        <f t="shared" si="5"/>
        <v>0</v>
      </c>
      <c r="S14" s="3">
        <v>0</v>
      </c>
      <c r="T14" s="4">
        <f t="shared" si="6"/>
        <v>0</v>
      </c>
      <c r="U14" s="3">
        <v>0</v>
      </c>
      <c r="V14" s="4">
        <f t="shared" si="6"/>
        <v>0</v>
      </c>
      <c r="W14" s="3">
        <v>0</v>
      </c>
      <c r="X14" s="4">
        <f t="shared" si="6"/>
        <v>0</v>
      </c>
      <c r="Y14" s="3">
        <v>0</v>
      </c>
      <c r="Z14" s="5">
        <f t="shared" si="6"/>
        <v>0</v>
      </c>
    </row>
    <row r="15" spans="1:16368" s="54" customFormat="1" ht="15" thickBot="1" x14ac:dyDescent="0.35">
      <c r="A15" s="183"/>
      <c r="B15" s="54" t="s">
        <v>137</v>
      </c>
      <c r="C15" s="57">
        <v>0</v>
      </c>
      <c r="D15" s="61">
        <f t="shared" si="0"/>
        <v>0</v>
      </c>
      <c r="E15" s="57">
        <v>0</v>
      </c>
      <c r="F15" s="61">
        <f t="shared" si="1"/>
        <v>0</v>
      </c>
      <c r="G15" s="57">
        <v>0</v>
      </c>
      <c r="H15" s="61">
        <f t="shared" si="1"/>
        <v>0</v>
      </c>
      <c r="I15" s="57">
        <v>0</v>
      </c>
      <c r="J15" s="62">
        <f t="shared" si="2"/>
        <v>0</v>
      </c>
      <c r="K15" s="57">
        <v>0</v>
      </c>
      <c r="L15" s="61">
        <f t="shared" si="3"/>
        <v>0</v>
      </c>
      <c r="M15" s="57">
        <v>0</v>
      </c>
      <c r="N15" s="61">
        <f t="shared" si="3"/>
        <v>0</v>
      </c>
      <c r="O15" s="57">
        <v>0</v>
      </c>
      <c r="P15" s="61">
        <f t="shared" si="4"/>
        <v>0</v>
      </c>
      <c r="Q15" s="57">
        <v>0</v>
      </c>
      <c r="R15" s="62">
        <f t="shared" si="5"/>
        <v>0</v>
      </c>
      <c r="S15" s="57">
        <v>0</v>
      </c>
      <c r="T15" s="61">
        <f t="shared" si="6"/>
        <v>0</v>
      </c>
      <c r="U15" s="57">
        <v>0</v>
      </c>
      <c r="V15" s="61">
        <f t="shared" si="6"/>
        <v>0</v>
      </c>
      <c r="W15" s="57">
        <v>0</v>
      </c>
      <c r="X15" s="61">
        <f t="shared" si="6"/>
        <v>0</v>
      </c>
      <c r="Y15" s="57">
        <v>0</v>
      </c>
      <c r="Z15" s="62">
        <f t="shared" si="6"/>
        <v>0</v>
      </c>
    </row>
    <row r="16" spans="1:16368" x14ac:dyDescent="0.3">
      <c r="A16" s="181" t="s">
        <v>85</v>
      </c>
      <c r="B16" s="8" t="s">
        <v>126</v>
      </c>
      <c r="C16" s="3">
        <v>19601</v>
      </c>
      <c r="D16" s="4">
        <f>C16/SUM(C$16:C$27)</f>
        <v>0.89616861741038767</v>
      </c>
      <c r="E16" s="3">
        <v>5072</v>
      </c>
      <c r="F16" s="4">
        <f>E16/SUM(E$16:E$27)</f>
        <v>0.31668331668331667</v>
      </c>
      <c r="G16" s="3">
        <v>4302</v>
      </c>
      <c r="H16" s="4">
        <f>G16/SUM(G$16:G$27)</f>
        <v>0.22142158628853775</v>
      </c>
      <c r="I16" s="3">
        <v>108</v>
      </c>
      <c r="J16" s="5">
        <f>I16/SUM(I$16:I$27)</f>
        <v>0.16363636363636364</v>
      </c>
      <c r="K16" s="3">
        <v>21357</v>
      </c>
      <c r="L16" s="4">
        <f>K16/SUM(K$16:K$27)</f>
        <v>0.87892505864438863</v>
      </c>
      <c r="M16" s="3">
        <v>5788</v>
      </c>
      <c r="N16" s="4">
        <f>M16/SUM(M$16:M$27)</f>
        <v>0.35245402508829621</v>
      </c>
      <c r="O16" s="3">
        <v>4884</v>
      </c>
      <c r="P16" s="4">
        <f>O16/SUM(O$16:O$27)</f>
        <v>0.21307970856419878</v>
      </c>
      <c r="Q16" s="3">
        <v>84</v>
      </c>
      <c r="R16" s="5">
        <f>Q16/SUM(Q$16:Q$27)</f>
        <v>0.19718309859154928</v>
      </c>
      <c r="S16" s="3">
        <v>23256</v>
      </c>
      <c r="T16" s="4">
        <f>S16/SUM(S$16:S$27)</f>
        <v>0.9811002362470469</v>
      </c>
      <c r="U16" s="3">
        <v>6031</v>
      </c>
      <c r="V16" s="4">
        <f>U16/SUM(U$16:U$27)</f>
        <v>0.36423481096750815</v>
      </c>
      <c r="W16" s="3">
        <v>3430</v>
      </c>
      <c r="X16" s="4">
        <f>W16/SUM(W$16:W$27)</f>
        <v>0.18677847963406666</v>
      </c>
      <c r="Y16" s="3">
        <v>105</v>
      </c>
      <c r="Z16" s="5">
        <f>Y16/SUM(Y$16:Y$27)</f>
        <v>0.23809523809523808</v>
      </c>
    </row>
    <row r="17" spans="1:26" x14ac:dyDescent="0.3">
      <c r="A17" s="182"/>
      <c r="B17" s="8" t="s">
        <v>127</v>
      </c>
      <c r="C17" s="3">
        <v>955</v>
      </c>
      <c r="D17" s="4">
        <f t="shared" ref="D17:F27" si="7">C17/SUM(C$16:C$27)</f>
        <v>4.3663130943672274E-2</v>
      </c>
      <c r="E17" s="3">
        <v>3651</v>
      </c>
      <c r="F17" s="4">
        <f t="shared" si="7"/>
        <v>0.22795954045954045</v>
      </c>
      <c r="G17" s="3">
        <v>6064</v>
      </c>
      <c r="H17" s="4">
        <f t="shared" ref="H17:H27" si="8">G17/SUM(G$16:G$27)</f>
        <v>0.31211076226259715</v>
      </c>
      <c r="I17" s="3">
        <v>167</v>
      </c>
      <c r="J17" s="5">
        <f t="shared" ref="J17:J27" si="9">I17/SUM(I$16:I$27)</f>
        <v>0.25303030303030305</v>
      </c>
      <c r="K17" s="3">
        <v>264</v>
      </c>
      <c r="L17" s="4">
        <f t="shared" ref="L17:L27" si="10">K17/SUM(K$16:K$27)</f>
        <v>1.0864644635581712E-2</v>
      </c>
      <c r="M17" s="3">
        <v>3719</v>
      </c>
      <c r="N17" s="4">
        <f t="shared" ref="N17:N27" si="11">M17/SUM(M$16:M$27)</f>
        <v>0.22646449884301548</v>
      </c>
      <c r="O17" s="3">
        <v>5592</v>
      </c>
      <c r="P17" s="4">
        <f t="shared" ref="P17:P27" si="12">O17/SUM(O$16:O$27)</f>
        <v>0.2439684132454954</v>
      </c>
      <c r="Q17" s="3">
        <v>108</v>
      </c>
      <c r="R17" s="5">
        <f t="shared" ref="R17:R27" si="13">Q17/SUM(Q$16:Q$27)</f>
        <v>0.25352112676056338</v>
      </c>
      <c r="S17" s="3">
        <v>263</v>
      </c>
      <c r="T17" s="4">
        <f t="shared" ref="T17:Z27" si="14">S17/SUM(S$16:S$27)</f>
        <v>1.1095173810327371E-2</v>
      </c>
      <c r="U17" s="3">
        <v>3606</v>
      </c>
      <c r="V17" s="4">
        <f t="shared" si="14"/>
        <v>0.21777992511172847</v>
      </c>
      <c r="W17" s="3">
        <v>4615</v>
      </c>
      <c r="X17" s="4">
        <f t="shared" si="14"/>
        <v>0.25130690481376605</v>
      </c>
      <c r="Y17" s="3">
        <v>101</v>
      </c>
      <c r="Z17" s="5">
        <f t="shared" si="14"/>
        <v>0.22902494331065759</v>
      </c>
    </row>
    <row r="18" spans="1:26" x14ac:dyDescent="0.3">
      <c r="A18" s="182"/>
      <c r="B18" s="8" t="s">
        <v>128</v>
      </c>
      <c r="C18" s="3">
        <v>1175</v>
      </c>
      <c r="D18" s="4">
        <f t="shared" si="7"/>
        <v>5.3721653255303585E-2</v>
      </c>
      <c r="E18" s="3">
        <v>5035</v>
      </c>
      <c r="F18" s="4">
        <f t="shared" si="7"/>
        <v>0.31437312687312685</v>
      </c>
      <c r="G18" s="3">
        <v>6219</v>
      </c>
      <c r="H18" s="4">
        <f t="shared" si="8"/>
        <v>0.32008852745895311</v>
      </c>
      <c r="I18" s="3">
        <v>191</v>
      </c>
      <c r="J18" s="5">
        <f t="shared" si="9"/>
        <v>0.28939393939393937</v>
      </c>
      <c r="K18" s="3">
        <v>2587</v>
      </c>
      <c r="L18" s="4">
        <f t="shared" si="10"/>
        <v>0.10646528663731018</v>
      </c>
      <c r="M18" s="3">
        <v>4539</v>
      </c>
      <c r="N18" s="4">
        <f t="shared" si="11"/>
        <v>0.27639751552795033</v>
      </c>
      <c r="O18" s="3">
        <v>6886</v>
      </c>
      <c r="P18" s="4">
        <f t="shared" si="12"/>
        <v>0.30042319270537937</v>
      </c>
      <c r="Q18" s="3">
        <v>134</v>
      </c>
      <c r="R18" s="5">
        <f t="shared" si="13"/>
        <v>0.31455399061032863</v>
      </c>
      <c r="S18" s="3">
        <v>163</v>
      </c>
      <c r="T18" s="4">
        <f t="shared" si="14"/>
        <v>6.8764765440431997E-3</v>
      </c>
      <c r="U18" s="3">
        <v>4693</v>
      </c>
      <c r="V18" s="4">
        <f t="shared" si="14"/>
        <v>0.28342795023553569</v>
      </c>
      <c r="W18" s="3">
        <v>5741</v>
      </c>
      <c r="X18" s="4">
        <f t="shared" si="14"/>
        <v>0.31262252232629056</v>
      </c>
      <c r="Y18" s="3">
        <v>125</v>
      </c>
      <c r="Z18" s="5">
        <f t="shared" si="14"/>
        <v>0.28344671201814059</v>
      </c>
    </row>
    <row r="19" spans="1:26" x14ac:dyDescent="0.3">
      <c r="A19" s="182"/>
      <c r="B19" s="8" t="s">
        <v>129</v>
      </c>
      <c r="C19" s="3">
        <v>132</v>
      </c>
      <c r="D19" s="4">
        <f t="shared" si="7"/>
        <v>6.0351133869787858E-3</v>
      </c>
      <c r="E19" s="3">
        <v>2027</v>
      </c>
      <c r="F19" s="4">
        <f t="shared" si="7"/>
        <v>0.12656093906093907</v>
      </c>
      <c r="G19" s="3">
        <v>2519</v>
      </c>
      <c r="H19" s="4">
        <f t="shared" si="8"/>
        <v>0.12965155180400431</v>
      </c>
      <c r="I19" s="3">
        <v>177</v>
      </c>
      <c r="J19" s="5">
        <f t="shared" si="9"/>
        <v>0.26818181818181819</v>
      </c>
      <c r="K19" s="3">
        <v>87</v>
      </c>
      <c r="L19" s="4">
        <f t="shared" si="10"/>
        <v>3.5803942549076095E-3</v>
      </c>
      <c r="M19" s="3">
        <v>1979</v>
      </c>
      <c r="N19" s="4">
        <f t="shared" si="11"/>
        <v>0.12050907319449519</v>
      </c>
      <c r="O19" s="3">
        <v>4200</v>
      </c>
      <c r="P19" s="4">
        <f t="shared" si="12"/>
        <v>0.18323807861786134</v>
      </c>
      <c r="Q19" s="3">
        <v>62</v>
      </c>
      <c r="R19" s="5">
        <f t="shared" si="13"/>
        <v>0.14553990610328638</v>
      </c>
      <c r="S19" s="3">
        <v>20</v>
      </c>
      <c r="T19" s="4">
        <f t="shared" si="14"/>
        <v>8.4373945325683433E-4</v>
      </c>
      <c r="U19" s="3">
        <v>1983</v>
      </c>
      <c r="V19" s="4">
        <f t="shared" si="14"/>
        <v>0.1197608406812417</v>
      </c>
      <c r="W19" s="3">
        <v>3335</v>
      </c>
      <c r="X19" s="4">
        <f t="shared" si="14"/>
        <v>0.18160531474624264</v>
      </c>
      <c r="Y19" s="3">
        <v>77</v>
      </c>
      <c r="Z19" s="5">
        <f t="shared" si="14"/>
        <v>0.17460317460317459</v>
      </c>
    </row>
    <row r="20" spans="1:26" x14ac:dyDescent="0.3">
      <c r="A20" s="182"/>
      <c r="B20" s="8" t="s">
        <v>130</v>
      </c>
      <c r="C20" s="3">
        <v>9</v>
      </c>
      <c r="D20" s="4">
        <f t="shared" si="7"/>
        <v>4.1148500365764445E-4</v>
      </c>
      <c r="E20" s="3">
        <v>231</v>
      </c>
      <c r="F20" s="4">
        <f t="shared" si="7"/>
        <v>1.4423076923076924E-2</v>
      </c>
      <c r="G20" s="3">
        <v>325</v>
      </c>
      <c r="H20" s="4">
        <f t="shared" si="8"/>
        <v>1.6727572185907664E-2</v>
      </c>
      <c r="I20" s="3">
        <v>17</v>
      </c>
      <c r="J20" s="5">
        <f t="shared" si="9"/>
        <v>2.5757575757575757E-2</v>
      </c>
      <c r="K20" s="3">
        <v>2</v>
      </c>
      <c r="L20" s="4">
        <f t="shared" si="10"/>
        <v>8.230791390592206E-5</v>
      </c>
      <c r="M20" s="3">
        <v>308</v>
      </c>
      <c r="N20" s="4">
        <f t="shared" si="11"/>
        <v>1.8755328218243821E-2</v>
      </c>
      <c r="O20" s="3">
        <v>880</v>
      </c>
      <c r="P20" s="4">
        <f t="shared" si="12"/>
        <v>3.8392740281837617E-2</v>
      </c>
      <c r="Q20" s="3">
        <v>34</v>
      </c>
      <c r="R20" s="5">
        <f t="shared" si="13"/>
        <v>7.9812206572769953E-2</v>
      </c>
      <c r="S20" s="3">
        <v>2</v>
      </c>
      <c r="T20" s="4">
        <f t="shared" si="14"/>
        <v>8.4373945325683428E-5</v>
      </c>
      <c r="U20" s="3">
        <v>233</v>
      </c>
      <c r="V20" s="4">
        <f t="shared" si="14"/>
        <v>1.4071747795627492E-2</v>
      </c>
      <c r="W20" s="3">
        <v>805</v>
      </c>
      <c r="X20" s="4">
        <f t="shared" si="14"/>
        <v>4.3835765628403398E-2</v>
      </c>
      <c r="Y20" s="3">
        <v>27</v>
      </c>
      <c r="Z20" s="5">
        <f t="shared" si="14"/>
        <v>6.1224489795918366E-2</v>
      </c>
    </row>
    <row r="21" spans="1:26" x14ac:dyDescent="0.3">
      <c r="A21" s="182"/>
      <c r="B21" s="8" t="s">
        <v>131</v>
      </c>
      <c r="C21" s="3">
        <v>0</v>
      </c>
      <c r="D21" s="4">
        <f t="shared" si="7"/>
        <v>0</v>
      </c>
      <c r="E21" s="3">
        <v>0</v>
      </c>
      <c r="F21" s="4">
        <f t="shared" si="7"/>
        <v>0</v>
      </c>
      <c r="G21" s="3">
        <v>0</v>
      </c>
      <c r="H21" s="4">
        <f t="shared" si="8"/>
        <v>0</v>
      </c>
      <c r="I21" s="3">
        <v>0</v>
      </c>
      <c r="J21" s="5">
        <f t="shared" si="9"/>
        <v>0</v>
      </c>
      <c r="K21" s="3">
        <v>2</v>
      </c>
      <c r="L21" s="4">
        <f t="shared" si="10"/>
        <v>8.230791390592206E-5</v>
      </c>
      <c r="M21" s="3">
        <v>8</v>
      </c>
      <c r="N21" s="4">
        <f t="shared" si="11"/>
        <v>4.8715138229204726E-4</v>
      </c>
      <c r="O21" s="3">
        <v>262</v>
      </c>
      <c r="P21" s="4">
        <f t="shared" si="12"/>
        <v>1.1430565856638018E-2</v>
      </c>
      <c r="Q21" s="3">
        <v>4</v>
      </c>
      <c r="R21" s="5">
        <f t="shared" si="13"/>
        <v>9.3896713615023476E-3</v>
      </c>
      <c r="S21" s="3">
        <v>0</v>
      </c>
      <c r="T21" s="4">
        <f t="shared" si="14"/>
        <v>0</v>
      </c>
      <c r="U21" s="3">
        <v>9</v>
      </c>
      <c r="V21" s="4">
        <f t="shared" si="14"/>
        <v>5.4354390626887305E-4</v>
      </c>
      <c r="W21" s="3">
        <v>213</v>
      </c>
      <c r="X21" s="4">
        <f t="shared" si="14"/>
        <v>1.1598780222173819E-2</v>
      </c>
      <c r="Y21" s="3">
        <v>6</v>
      </c>
      <c r="Z21" s="5">
        <f t="shared" si="14"/>
        <v>1.3605442176870748E-2</v>
      </c>
    </row>
    <row r="22" spans="1:26" x14ac:dyDescent="0.3">
      <c r="A22" s="182"/>
      <c r="B22" s="8" t="s">
        <v>132</v>
      </c>
      <c r="C22" s="3">
        <v>0</v>
      </c>
      <c r="D22" s="4">
        <f t="shared" si="7"/>
        <v>0</v>
      </c>
      <c r="E22" s="3">
        <v>0</v>
      </c>
      <c r="F22" s="4">
        <f t="shared" si="7"/>
        <v>0</v>
      </c>
      <c r="G22" s="3">
        <v>0</v>
      </c>
      <c r="H22" s="4">
        <f t="shared" si="8"/>
        <v>0</v>
      </c>
      <c r="I22" s="3">
        <v>0</v>
      </c>
      <c r="J22" s="5">
        <f t="shared" si="9"/>
        <v>0</v>
      </c>
      <c r="K22" s="3">
        <v>0</v>
      </c>
      <c r="L22" s="4">
        <f t="shared" si="10"/>
        <v>0</v>
      </c>
      <c r="M22" s="3">
        <v>35</v>
      </c>
      <c r="N22" s="4">
        <f t="shared" si="11"/>
        <v>2.1312872975277068E-3</v>
      </c>
      <c r="O22" s="3">
        <v>143</v>
      </c>
      <c r="P22" s="4">
        <f t="shared" si="12"/>
        <v>6.238820295798613E-3</v>
      </c>
      <c r="Q22" s="3">
        <v>0</v>
      </c>
      <c r="R22" s="5">
        <f t="shared" si="13"/>
        <v>0</v>
      </c>
      <c r="S22" s="3">
        <v>0</v>
      </c>
      <c r="T22" s="4">
        <f t="shared" si="14"/>
        <v>0</v>
      </c>
      <c r="U22" s="3">
        <v>2</v>
      </c>
      <c r="V22" s="4">
        <f t="shared" si="14"/>
        <v>1.2078753472641623E-4</v>
      </c>
      <c r="W22" s="3">
        <v>160</v>
      </c>
      <c r="X22" s="4">
        <f t="shared" si="14"/>
        <v>8.7126987584404264E-3</v>
      </c>
      <c r="Y22" s="3">
        <v>0</v>
      </c>
      <c r="Z22" s="5">
        <f t="shared" si="14"/>
        <v>0</v>
      </c>
    </row>
    <row r="23" spans="1:26" x14ac:dyDescent="0.3">
      <c r="A23" s="182"/>
      <c r="B23" s="8" t="s">
        <v>133</v>
      </c>
      <c r="C23" s="3">
        <v>0</v>
      </c>
      <c r="D23" s="4">
        <f t="shared" si="7"/>
        <v>0</v>
      </c>
      <c r="E23" s="3">
        <v>0</v>
      </c>
      <c r="F23" s="4">
        <f t="shared" si="7"/>
        <v>0</v>
      </c>
      <c r="G23" s="3">
        <v>0</v>
      </c>
      <c r="H23" s="4">
        <f t="shared" si="8"/>
        <v>0</v>
      </c>
      <c r="I23" s="3">
        <v>0</v>
      </c>
      <c r="J23" s="5">
        <f t="shared" si="9"/>
        <v>0</v>
      </c>
      <c r="K23" s="3">
        <v>0</v>
      </c>
      <c r="L23" s="4">
        <f t="shared" si="10"/>
        <v>0</v>
      </c>
      <c r="M23" s="3">
        <v>45</v>
      </c>
      <c r="N23" s="4">
        <f t="shared" si="11"/>
        <v>2.7402265253927659E-3</v>
      </c>
      <c r="O23" s="3">
        <v>68</v>
      </c>
      <c r="P23" s="4">
        <f t="shared" si="12"/>
        <v>2.9667117490510884E-3</v>
      </c>
      <c r="Q23" s="3">
        <v>0</v>
      </c>
      <c r="R23" s="5">
        <f t="shared" si="13"/>
        <v>0</v>
      </c>
      <c r="S23" s="3">
        <v>0</v>
      </c>
      <c r="T23" s="4">
        <f t="shared" si="14"/>
        <v>0</v>
      </c>
      <c r="U23" s="3">
        <v>1</v>
      </c>
      <c r="V23" s="4">
        <f t="shared" si="14"/>
        <v>6.0393767363208115E-5</v>
      </c>
      <c r="W23" s="3">
        <v>62</v>
      </c>
      <c r="X23" s="4">
        <f t="shared" si="14"/>
        <v>3.3761707688956654E-3</v>
      </c>
      <c r="Y23" s="3">
        <v>0</v>
      </c>
      <c r="Z23" s="5">
        <f t="shared" si="14"/>
        <v>0</v>
      </c>
    </row>
    <row r="24" spans="1:26" x14ac:dyDescent="0.3">
      <c r="A24" s="182"/>
      <c r="B24" s="8" t="s">
        <v>134</v>
      </c>
      <c r="C24" s="3">
        <v>0</v>
      </c>
      <c r="D24" s="4">
        <f t="shared" si="7"/>
        <v>0</v>
      </c>
      <c r="E24" s="3">
        <v>0</v>
      </c>
      <c r="F24" s="4">
        <f t="shared" si="7"/>
        <v>0</v>
      </c>
      <c r="G24" s="3">
        <v>0</v>
      </c>
      <c r="H24" s="4">
        <f t="shared" si="8"/>
        <v>0</v>
      </c>
      <c r="I24" s="3">
        <v>0</v>
      </c>
      <c r="J24" s="5">
        <f t="shared" si="9"/>
        <v>0</v>
      </c>
      <c r="K24" s="3">
        <v>0</v>
      </c>
      <c r="L24" s="4">
        <f t="shared" si="10"/>
        <v>0</v>
      </c>
      <c r="M24" s="3">
        <v>1</v>
      </c>
      <c r="N24" s="4">
        <f t="shared" si="11"/>
        <v>6.0893922786505908E-5</v>
      </c>
      <c r="O24" s="3">
        <v>4</v>
      </c>
      <c r="P24" s="4">
        <f t="shared" si="12"/>
        <v>1.7451245582653462E-4</v>
      </c>
      <c r="Q24" s="3">
        <v>0</v>
      </c>
      <c r="R24" s="5">
        <f t="shared" si="13"/>
        <v>0</v>
      </c>
      <c r="S24" s="3">
        <v>0</v>
      </c>
      <c r="T24" s="4">
        <f t="shared" si="14"/>
        <v>0</v>
      </c>
      <c r="U24" s="3">
        <v>0</v>
      </c>
      <c r="V24" s="4">
        <f t="shared" si="14"/>
        <v>0</v>
      </c>
      <c r="W24" s="3">
        <v>3</v>
      </c>
      <c r="X24" s="4">
        <f t="shared" si="14"/>
        <v>1.6336310172075801E-4</v>
      </c>
      <c r="Y24" s="3">
        <v>0</v>
      </c>
      <c r="Z24" s="5">
        <f t="shared" si="14"/>
        <v>0</v>
      </c>
    </row>
    <row r="25" spans="1:26" x14ac:dyDescent="0.3">
      <c r="A25" s="182"/>
      <c r="B25" s="8" t="s">
        <v>135</v>
      </c>
      <c r="C25" s="3">
        <v>0</v>
      </c>
      <c r="D25" s="4">
        <f t="shared" si="7"/>
        <v>0</v>
      </c>
      <c r="E25" s="3">
        <v>0</v>
      </c>
      <c r="F25" s="4">
        <f t="shared" si="7"/>
        <v>0</v>
      </c>
      <c r="G25" s="3">
        <v>0</v>
      </c>
      <c r="H25" s="4">
        <f t="shared" si="8"/>
        <v>0</v>
      </c>
      <c r="I25" s="3">
        <v>0</v>
      </c>
      <c r="J25" s="5">
        <f t="shared" si="9"/>
        <v>0</v>
      </c>
      <c r="K25" s="3">
        <v>0</v>
      </c>
      <c r="L25" s="4">
        <f t="shared" si="10"/>
        <v>0</v>
      </c>
      <c r="M25" s="3">
        <v>0</v>
      </c>
      <c r="N25" s="4">
        <f t="shared" si="11"/>
        <v>0</v>
      </c>
      <c r="O25" s="3">
        <v>2</v>
      </c>
      <c r="P25" s="4">
        <f t="shared" si="12"/>
        <v>8.7256227913267312E-5</v>
      </c>
      <c r="Q25" s="3">
        <v>0</v>
      </c>
      <c r="R25" s="5">
        <f t="shared" si="13"/>
        <v>0</v>
      </c>
      <c r="S25" s="3">
        <v>0</v>
      </c>
      <c r="T25" s="4">
        <f t="shared" si="14"/>
        <v>0</v>
      </c>
      <c r="U25" s="3">
        <v>0</v>
      </c>
      <c r="V25" s="4">
        <f t="shared" si="14"/>
        <v>0</v>
      </c>
      <c r="W25" s="3">
        <v>0</v>
      </c>
      <c r="X25" s="4">
        <f t="shared" si="14"/>
        <v>0</v>
      </c>
      <c r="Y25" s="3">
        <v>0</v>
      </c>
      <c r="Z25" s="5">
        <f t="shared" si="14"/>
        <v>0</v>
      </c>
    </row>
    <row r="26" spans="1:26" x14ac:dyDescent="0.3">
      <c r="A26" s="182"/>
      <c r="B26" s="8" t="s">
        <v>136</v>
      </c>
      <c r="C26" s="3">
        <v>0</v>
      </c>
      <c r="D26" s="4">
        <f t="shared" si="7"/>
        <v>0</v>
      </c>
      <c r="E26" s="3">
        <v>0</v>
      </c>
      <c r="F26" s="4">
        <f t="shared" si="7"/>
        <v>0</v>
      </c>
      <c r="G26" s="3">
        <v>0</v>
      </c>
      <c r="H26" s="4">
        <f t="shared" si="8"/>
        <v>0</v>
      </c>
      <c r="I26" s="3">
        <v>0</v>
      </c>
      <c r="J26" s="5">
        <f t="shared" si="9"/>
        <v>0</v>
      </c>
      <c r="K26" s="3">
        <v>0</v>
      </c>
      <c r="L26" s="4">
        <f t="shared" si="10"/>
        <v>0</v>
      </c>
      <c r="M26" s="3">
        <v>0</v>
      </c>
      <c r="N26" s="4">
        <f t="shared" si="11"/>
        <v>0</v>
      </c>
      <c r="O26" s="3">
        <v>0</v>
      </c>
      <c r="P26" s="4">
        <f t="shared" si="12"/>
        <v>0</v>
      </c>
      <c r="Q26" s="3">
        <v>0</v>
      </c>
      <c r="R26" s="5">
        <f t="shared" si="13"/>
        <v>0</v>
      </c>
      <c r="S26" s="3">
        <v>0</v>
      </c>
      <c r="T26" s="4">
        <f t="shared" si="14"/>
        <v>0</v>
      </c>
      <c r="U26" s="3">
        <v>0</v>
      </c>
      <c r="V26" s="4">
        <f t="shared" si="14"/>
        <v>0</v>
      </c>
      <c r="W26" s="3">
        <v>0</v>
      </c>
      <c r="X26" s="4">
        <f t="shared" si="14"/>
        <v>0</v>
      </c>
      <c r="Y26" s="3">
        <v>0</v>
      </c>
      <c r="Z26" s="5">
        <f t="shared" si="14"/>
        <v>0</v>
      </c>
    </row>
    <row r="27" spans="1:26" s="54" customFormat="1" ht="15" thickBot="1" x14ac:dyDescent="0.35">
      <c r="A27" s="183"/>
      <c r="B27" s="54" t="s">
        <v>137</v>
      </c>
      <c r="C27" s="57">
        <v>0</v>
      </c>
      <c r="D27" s="61">
        <f t="shared" si="7"/>
        <v>0</v>
      </c>
      <c r="E27" s="57">
        <v>0</v>
      </c>
      <c r="F27" s="61">
        <f t="shared" si="7"/>
        <v>0</v>
      </c>
      <c r="G27" s="57">
        <v>0</v>
      </c>
      <c r="H27" s="61">
        <f t="shared" si="8"/>
        <v>0</v>
      </c>
      <c r="I27" s="57">
        <v>0</v>
      </c>
      <c r="J27" s="62">
        <f t="shared" si="9"/>
        <v>0</v>
      </c>
      <c r="K27" s="57">
        <v>0</v>
      </c>
      <c r="L27" s="61">
        <f t="shared" si="10"/>
        <v>0</v>
      </c>
      <c r="M27" s="57">
        <v>0</v>
      </c>
      <c r="N27" s="61">
        <f t="shared" si="11"/>
        <v>0</v>
      </c>
      <c r="O27" s="57">
        <v>0</v>
      </c>
      <c r="P27" s="61">
        <f t="shared" si="12"/>
        <v>0</v>
      </c>
      <c r="Q27" s="57">
        <v>0</v>
      </c>
      <c r="R27" s="62">
        <f t="shared" si="13"/>
        <v>0</v>
      </c>
      <c r="S27" s="57">
        <v>0</v>
      </c>
      <c r="T27" s="61">
        <f t="shared" si="14"/>
        <v>0</v>
      </c>
      <c r="U27" s="57">
        <v>0</v>
      </c>
      <c r="V27" s="61">
        <f t="shared" si="14"/>
        <v>0</v>
      </c>
      <c r="W27" s="57">
        <v>0</v>
      </c>
      <c r="X27" s="61">
        <f t="shared" si="14"/>
        <v>0</v>
      </c>
      <c r="Y27" s="57">
        <v>0</v>
      </c>
      <c r="Z27" s="62">
        <f t="shared" si="14"/>
        <v>0</v>
      </c>
    </row>
    <row r="28" spans="1:26" x14ac:dyDescent="0.3">
      <c r="A28" s="181" t="s">
        <v>86</v>
      </c>
      <c r="B28" s="8" t="s">
        <v>126</v>
      </c>
      <c r="C28" s="3">
        <v>1692</v>
      </c>
      <c r="D28" s="4">
        <f>C28/SUM(C$28:C$39)</f>
        <v>0.58750000000000002</v>
      </c>
      <c r="E28" s="3">
        <v>383</v>
      </c>
      <c r="F28" s="4">
        <f>E28/SUM(E$28:E$39)</f>
        <v>0.22113163972286373</v>
      </c>
      <c r="G28" s="3">
        <v>2142</v>
      </c>
      <c r="H28" s="4">
        <f>G28/SUM(G$28:G$39)</f>
        <v>0.21428571428571427</v>
      </c>
      <c r="I28" s="3">
        <v>66</v>
      </c>
      <c r="J28" s="5">
        <f>I28/SUM(I$28:I$39)</f>
        <v>8.9189189189189194E-2</v>
      </c>
      <c r="K28" s="3">
        <v>1962</v>
      </c>
      <c r="L28" s="4">
        <f>K28/SUM(K$28:K$39)</f>
        <v>0.69084507042253518</v>
      </c>
      <c r="M28" s="3">
        <v>587</v>
      </c>
      <c r="N28" s="4">
        <f>M28/SUM(M$28:M$39)</f>
        <v>0.30652741514360315</v>
      </c>
      <c r="O28" s="3">
        <v>2662</v>
      </c>
      <c r="P28" s="4">
        <f>O28/SUM(O$28:O$39)</f>
        <v>0.25937834941050375</v>
      </c>
      <c r="Q28" s="3">
        <v>120</v>
      </c>
      <c r="R28" s="5">
        <f>Q28/SUM(Q$28:Q$39)</f>
        <v>0.13904982618771727</v>
      </c>
      <c r="S28" s="3">
        <v>2413</v>
      </c>
      <c r="T28" s="4">
        <f>S28/SUM(S$28:S$39)</f>
        <v>0.70493718959976626</v>
      </c>
      <c r="U28" s="3">
        <v>662</v>
      </c>
      <c r="V28" s="4">
        <f>U28/SUM(U$28:U$39)</f>
        <v>0.284486463257413</v>
      </c>
      <c r="W28" s="3">
        <v>3489</v>
      </c>
      <c r="X28" s="4">
        <f>W28/SUM(W$28:W$39)</f>
        <v>0.26743829526291585</v>
      </c>
      <c r="Y28" s="3">
        <v>230</v>
      </c>
      <c r="Z28" s="5">
        <f>Y28/SUM(Y$28:Y$39)</f>
        <v>0.30104712041884818</v>
      </c>
    </row>
    <row r="29" spans="1:26" x14ac:dyDescent="0.3">
      <c r="A29" s="182"/>
      <c r="B29" s="8" t="s">
        <v>127</v>
      </c>
      <c r="C29" s="3">
        <v>699</v>
      </c>
      <c r="D29" s="4">
        <f t="shared" ref="D29:F39" si="15">C29/SUM(C$28:C$39)</f>
        <v>0.24270833333333333</v>
      </c>
      <c r="E29" s="3">
        <v>765</v>
      </c>
      <c r="F29" s="4">
        <f t="shared" si="15"/>
        <v>0.44168591224018477</v>
      </c>
      <c r="G29" s="3">
        <v>3128</v>
      </c>
      <c r="H29" s="4">
        <f t="shared" ref="H29:H39" si="16">G29/SUM(G$28:G$39)</f>
        <v>0.31292517006802723</v>
      </c>
      <c r="I29" s="3">
        <v>393</v>
      </c>
      <c r="J29" s="5">
        <f t="shared" ref="J29:J39" si="17">I29/SUM(I$28:I$39)</f>
        <v>0.5310810810810811</v>
      </c>
      <c r="K29" s="3">
        <v>529</v>
      </c>
      <c r="L29" s="4">
        <f t="shared" ref="L29:L39" si="18">K29/SUM(K$28:K$39)</f>
        <v>0.18626760563380282</v>
      </c>
      <c r="M29" s="3">
        <v>811</v>
      </c>
      <c r="N29" s="4">
        <f t="shared" ref="N29:N39" si="19">M29/SUM(M$28:M$39)</f>
        <v>0.42349869451697125</v>
      </c>
      <c r="O29" s="3">
        <v>2870</v>
      </c>
      <c r="P29" s="4">
        <f t="shared" ref="P29:P39" si="20">O29/SUM(O$28:O$39)</f>
        <v>0.27964532787683916</v>
      </c>
      <c r="Q29" s="3">
        <v>342</v>
      </c>
      <c r="R29" s="5">
        <f t="shared" ref="R29:R39" si="21">Q29/SUM(Q$28:Q$39)</f>
        <v>0.3962920046349942</v>
      </c>
      <c r="S29" s="3">
        <v>680</v>
      </c>
      <c r="T29" s="4">
        <f t="shared" ref="T29:T39" si="22">S29/SUM(S$28:S$39)</f>
        <v>0.19865614957639496</v>
      </c>
      <c r="U29" s="3">
        <v>869</v>
      </c>
      <c r="V29" s="4">
        <f t="shared" ref="V29:V39" si="23">U29/SUM(U$28:U$39)</f>
        <v>0.37344220025784269</v>
      </c>
      <c r="W29" s="3">
        <v>3917</v>
      </c>
      <c r="X29" s="4">
        <f t="shared" ref="X29:X39" si="24">W29/SUM(W$28:W$39)</f>
        <v>0.30024528591139049</v>
      </c>
      <c r="Y29" s="3">
        <v>258</v>
      </c>
      <c r="Z29" s="5">
        <f t="shared" ref="Z29:Z39" si="25">Y29/SUM(Y$28:Y$39)</f>
        <v>0.33769633507853403</v>
      </c>
    </row>
    <row r="30" spans="1:26" x14ac:dyDescent="0.3">
      <c r="A30" s="182"/>
      <c r="B30" s="8" t="s">
        <v>128</v>
      </c>
      <c r="C30" s="3">
        <v>489</v>
      </c>
      <c r="D30" s="4">
        <f t="shared" si="15"/>
        <v>0.16979166666666667</v>
      </c>
      <c r="E30" s="3">
        <v>210</v>
      </c>
      <c r="F30" s="4">
        <f t="shared" si="15"/>
        <v>0.12124711316397228</v>
      </c>
      <c r="G30" s="3">
        <v>3697</v>
      </c>
      <c r="H30" s="4">
        <f t="shared" si="16"/>
        <v>0.36984793917567027</v>
      </c>
      <c r="I30" s="3">
        <v>230</v>
      </c>
      <c r="J30" s="5">
        <f t="shared" si="17"/>
        <v>0.3108108108108108</v>
      </c>
      <c r="K30" s="3">
        <v>348</v>
      </c>
      <c r="L30" s="4">
        <f t="shared" si="18"/>
        <v>0.12253521126760564</v>
      </c>
      <c r="M30" s="3">
        <v>251</v>
      </c>
      <c r="N30" s="4">
        <f t="shared" si="19"/>
        <v>0.13107049608355092</v>
      </c>
      <c r="O30" s="3">
        <v>2908</v>
      </c>
      <c r="P30" s="4">
        <f t="shared" si="20"/>
        <v>0.28334794894280424</v>
      </c>
      <c r="Q30" s="3">
        <v>273</v>
      </c>
      <c r="R30" s="5">
        <f t="shared" si="21"/>
        <v>0.31633835457705678</v>
      </c>
      <c r="S30" s="3">
        <v>328</v>
      </c>
      <c r="T30" s="4">
        <f t="shared" si="22"/>
        <v>9.5822378030966993E-2</v>
      </c>
      <c r="U30" s="3">
        <v>356</v>
      </c>
      <c r="V30" s="4">
        <f t="shared" si="23"/>
        <v>0.15298667812634292</v>
      </c>
      <c r="W30" s="3">
        <v>3393</v>
      </c>
      <c r="X30" s="4">
        <f t="shared" si="24"/>
        <v>0.26007971792120188</v>
      </c>
      <c r="Y30" s="3">
        <v>195</v>
      </c>
      <c r="Z30" s="5">
        <f t="shared" si="25"/>
        <v>0.25523560209424084</v>
      </c>
    </row>
    <row r="31" spans="1:26" x14ac:dyDescent="0.3">
      <c r="A31" s="182"/>
      <c r="B31" s="8" t="s">
        <v>129</v>
      </c>
      <c r="C31" s="3">
        <v>0</v>
      </c>
      <c r="D31" s="4">
        <f t="shared" si="15"/>
        <v>0</v>
      </c>
      <c r="E31" s="3">
        <v>271</v>
      </c>
      <c r="F31" s="4">
        <f t="shared" si="15"/>
        <v>0.15646651270207851</v>
      </c>
      <c r="G31" s="3">
        <v>763</v>
      </c>
      <c r="H31" s="4">
        <f t="shared" si="16"/>
        <v>7.633053221288516E-2</v>
      </c>
      <c r="I31" s="3">
        <v>48</v>
      </c>
      <c r="J31" s="5">
        <f t="shared" si="17"/>
        <v>6.4864864864864868E-2</v>
      </c>
      <c r="K31" s="3">
        <v>1</v>
      </c>
      <c r="L31" s="4">
        <f t="shared" si="18"/>
        <v>3.5211267605633805E-4</v>
      </c>
      <c r="M31" s="3">
        <v>158</v>
      </c>
      <c r="N31" s="4">
        <f t="shared" si="19"/>
        <v>8.2506527415143596E-2</v>
      </c>
      <c r="O31" s="3">
        <v>1299</v>
      </c>
      <c r="P31" s="4">
        <f t="shared" si="20"/>
        <v>0.12657117801812334</v>
      </c>
      <c r="Q31" s="3">
        <v>122</v>
      </c>
      <c r="R31" s="5">
        <f t="shared" si="21"/>
        <v>0.14136732329084589</v>
      </c>
      <c r="S31" s="3">
        <v>2</v>
      </c>
      <c r="T31" s="4">
        <f t="shared" si="22"/>
        <v>5.842827928717499E-4</v>
      </c>
      <c r="U31" s="3">
        <v>227</v>
      </c>
      <c r="V31" s="4">
        <f t="shared" si="23"/>
        <v>9.7550494198538895E-2</v>
      </c>
      <c r="W31" s="3">
        <v>1625</v>
      </c>
      <c r="X31" s="4">
        <f t="shared" si="24"/>
        <v>0.12455925187797026</v>
      </c>
      <c r="Y31" s="3">
        <v>57</v>
      </c>
      <c r="Z31" s="5">
        <f t="shared" si="25"/>
        <v>7.4607329842931933E-2</v>
      </c>
    </row>
    <row r="32" spans="1:26" x14ac:dyDescent="0.3">
      <c r="A32" s="182"/>
      <c r="B32" s="8" t="s">
        <v>130</v>
      </c>
      <c r="C32" s="3">
        <v>0</v>
      </c>
      <c r="D32" s="4">
        <f t="shared" si="15"/>
        <v>0</v>
      </c>
      <c r="E32" s="3">
        <v>103</v>
      </c>
      <c r="F32" s="4">
        <f t="shared" si="15"/>
        <v>5.9468822170900694E-2</v>
      </c>
      <c r="G32" s="3">
        <v>266</v>
      </c>
      <c r="H32" s="4">
        <f t="shared" si="16"/>
        <v>2.661064425770308E-2</v>
      </c>
      <c r="I32" s="3">
        <v>3</v>
      </c>
      <c r="J32" s="5">
        <f t="shared" si="17"/>
        <v>4.0540540540540543E-3</v>
      </c>
      <c r="K32" s="3">
        <v>0</v>
      </c>
      <c r="L32" s="4">
        <f t="shared" si="18"/>
        <v>0</v>
      </c>
      <c r="M32" s="3">
        <v>108</v>
      </c>
      <c r="N32" s="4">
        <f t="shared" si="19"/>
        <v>5.6396866840731072E-2</v>
      </c>
      <c r="O32" s="3">
        <v>422</v>
      </c>
      <c r="P32" s="4">
        <f t="shared" si="20"/>
        <v>4.1118581311507356E-2</v>
      </c>
      <c r="Q32" s="3">
        <v>4</v>
      </c>
      <c r="R32" s="5">
        <f t="shared" si="21"/>
        <v>4.6349942062572421E-3</v>
      </c>
      <c r="S32" s="3">
        <v>0</v>
      </c>
      <c r="T32" s="4">
        <f t="shared" si="22"/>
        <v>0</v>
      </c>
      <c r="U32" s="3">
        <v>213</v>
      </c>
      <c r="V32" s="4">
        <f t="shared" si="23"/>
        <v>9.1534164159862486E-2</v>
      </c>
      <c r="W32" s="3">
        <v>483</v>
      </c>
      <c r="X32" s="4">
        <f t="shared" si="24"/>
        <v>3.702284225049824E-2</v>
      </c>
      <c r="Y32" s="3">
        <v>22</v>
      </c>
      <c r="Z32" s="5">
        <f t="shared" si="25"/>
        <v>2.8795811518324606E-2</v>
      </c>
    </row>
    <row r="33" spans="1:26" x14ac:dyDescent="0.3">
      <c r="A33" s="182"/>
      <c r="B33" s="8" t="s">
        <v>131</v>
      </c>
      <c r="C33" s="3">
        <v>0</v>
      </c>
      <c r="D33" s="4">
        <f t="shared" si="15"/>
        <v>0</v>
      </c>
      <c r="E33" s="3">
        <v>0</v>
      </c>
      <c r="F33" s="4">
        <f t="shared" si="15"/>
        <v>0</v>
      </c>
      <c r="G33" s="3">
        <v>0</v>
      </c>
      <c r="H33" s="4">
        <f t="shared" si="16"/>
        <v>0</v>
      </c>
      <c r="I33" s="3">
        <v>0</v>
      </c>
      <c r="J33" s="5">
        <f t="shared" si="17"/>
        <v>0</v>
      </c>
      <c r="K33" s="3">
        <v>0</v>
      </c>
      <c r="L33" s="4">
        <f t="shared" si="18"/>
        <v>0</v>
      </c>
      <c r="M33" s="3">
        <v>0</v>
      </c>
      <c r="N33" s="4">
        <f t="shared" si="19"/>
        <v>0</v>
      </c>
      <c r="O33" s="3">
        <v>86</v>
      </c>
      <c r="P33" s="4">
        <f t="shared" si="20"/>
        <v>8.3796160966578982E-3</v>
      </c>
      <c r="Q33" s="3">
        <v>2</v>
      </c>
      <c r="R33" s="5">
        <f t="shared" si="21"/>
        <v>2.3174971031286211E-3</v>
      </c>
      <c r="S33" s="3">
        <v>0</v>
      </c>
      <c r="T33" s="4">
        <f t="shared" si="22"/>
        <v>0</v>
      </c>
      <c r="U33" s="3">
        <v>0</v>
      </c>
      <c r="V33" s="4">
        <f t="shared" si="23"/>
        <v>0</v>
      </c>
      <c r="W33" s="3">
        <v>95</v>
      </c>
      <c r="X33" s="4">
        <f t="shared" si="24"/>
        <v>7.2819254944044148E-3</v>
      </c>
      <c r="Y33" s="3">
        <v>1</v>
      </c>
      <c r="Z33" s="5">
        <f t="shared" si="25"/>
        <v>1.3089005235602095E-3</v>
      </c>
    </row>
    <row r="34" spans="1:26" x14ac:dyDescent="0.3">
      <c r="A34" s="182"/>
      <c r="B34" s="8" t="s">
        <v>132</v>
      </c>
      <c r="C34" s="3">
        <v>0</v>
      </c>
      <c r="D34" s="4">
        <f t="shared" si="15"/>
        <v>0</v>
      </c>
      <c r="E34" s="3">
        <v>0</v>
      </c>
      <c r="F34" s="4">
        <f t="shared" si="15"/>
        <v>0</v>
      </c>
      <c r="G34" s="3">
        <v>0</v>
      </c>
      <c r="H34" s="4">
        <f t="shared" si="16"/>
        <v>0</v>
      </c>
      <c r="I34" s="3">
        <v>0</v>
      </c>
      <c r="J34" s="5">
        <f t="shared" si="17"/>
        <v>0</v>
      </c>
      <c r="K34" s="3">
        <v>0</v>
      </c>
      <c r="L34" s="4">
        <f t="shared" si="18"/>
        <v>0</v>
      </c>
      <c r="M34" s="3">
        <v>0</v>
      </c>
      <c r="N34" s="4">
        <f t="shared" si="19"/>
        <v>0</v>
      </c>
      <c r="O34" s="3">
        <v>13</v>
      </c>
      <c r="P34" s="4">
        <f t="shared" si="20"/>
        <v>1.2666861541459611E-3</v>
      </c>
      <c r="Q34" s="3">
        <v>0</v>
      </c>
      <c r="R34" s="5">
        <f t="shared" si="21"/>
        <v>0</v>
      </c>
      <c r="S34" s="3">
        <v>0</v>
      </c>
      <c r="T34" s="4">
        <f t="shared" si="22"/>
        <v>0</v>
      </c>
      <c r="U34" s="3">
        <v>0</v>
      </c>
      <c r="V34" s="4">
        <f t="shared" si="23"/>
        <v>0</v>
      </c>
      <c r="W34" s="3">
        <v>43</v>
      </c>
      <c r="X34" s="4">
        <f t="shared" si="24"/>
        <v>3.2960294343093669E-3</v>
      </c>
      <c r="Y34" s="3">
        <v>1</v>
      </c>
      <c r="Z34" s="5">
        <f t="shared" si="25"/>
        <v>1.3089005235602095E-3</v>
      </c>
    </row>
    <row r="35" spans="1:26" x14ac:dyDescent="0.3">
      <c r="A35" s="182"/>
      <c r="B35" s="8" t="s">
        <v>133</v>
      </c>
      <c r="C35" s="3">
        <v>0</v>
      </c>
      <c r="D35" s="4">
        <f t="shared" si="15"/>
        <v>0</v>
      </c>
      <c r="E35" s="3">
        <v>0</v>
      </c>
      <c r="F35" s="4">
        <f t="shared" si="15"/>
        <v>0</v>
      </c>
      <c r="G35" s="3">
        <v>0</v>
      </c>
      <c r="H35" s="4">
        <f t="shared" si="16"/>
        <v>0</v>
      </c>
      <c r="I35" s="3">
        <v>0</v>
      </c>
      <c r="J35" s="5">
        <f t="shared" si="17"/>
        <v>0</v>
      </c>
      <c r="K35" s="3">
        <v>0</v>
      </c>
      <c r="L35" s="4">
        <f t="shared" si="18"/>
        <v>0</v>
      </c>
      <c r="M35" s="3">
        <v>0</v>
      </c>
      <c r="N35" s="4">
        <f t="shared" si="19"/>
        <v>0</v>
      </c>
      <c r="O35" s="3">
        <v>2</v>
      </c>
      <c r="P35" s="4">
        <f t="shared" si="20"/>
        <v>1.948747929455325E-4</v>
      </c>
      <c r="Q35" s="3">
        <v>0</v>
      </c>
      <c r="R35" s="5">
        <f t="shared" si="21"/>
        <v>0</v>
      </c>
      <c r="S35" s="3">
        <v>0</v>
      </c>
      <c r="T35" s="4">
        <f t="shared" si="22"/>
        <v>0</v>
      </c>
      <c r="U35" s="3">
        <v>0</v>
      </c>
      <c r="V35" s="4">
        <f t="shared" si="23"/>
        <v>0</v>
      </c>
      <c r="W35" s="3">
        <v>1</v>
      </c>
      <c r="X35" s="4">
        <f t="shared" si="24"/>
        <v>7.6651847309520163E-5</v>
      </c>
      <c r="Y35" s="3">
        <v>0</v>
      </c>
      <c r="Z35" s="5">
        <f t="shared" si="25"/>
        <v>0</v>
      </c>
    </row>
    <row r="36" spans="1:26" x14ac:dyDescent="0.3">
      <c r="A36" s="182"/>
      <c r="B36" s="8" t="s">
        <v>134</v>
      </c>
      <c r="C36" s="3">
        <v>0</v>
      </c>
      <c r="D36" s="4">
        <f t="shared" si="15"/>
        <v>0</v>
      </c>
      <c r="E36" s="3">
        <v>0</v>
      </c>
      <c r="F36" s="4">
        <f t="shared" si="15"/>
        <v>0</v>
      </c>
      <c r="G36" s="3">
        <v>0</v>
      </c>
      <c r="H36" s="4">
        <f t="shared" si="16"/>
        <v>0</v>
      </c>
      <c r="I36" s="3">
        <v>0</v>
      </c>
      <c r="J36" s="5">
        <f t="shared" si="17"/>
        <v>0</v>
      </c>
      <c r="K36" s="3">
        <v>0</v>
      </c>
      <c r="L36" s="4">
        <f t="shared" si="18"/>
        <v>0</v>
      </c>
      <c r="M36" s="3">
        <v>0</v>
      </c>
      <c r="N36" s="4">
        <f t="shared" si="19"/>
        <v>0</v>
      </c>
      <c r="O36" s="3">
        <v>1</v>
      </c>
      <c r="P36" s="4">
        <f t="shared" si="20"/>
        <v>9.7437396472766248E-5</v>
      </c>
      <c r="Q36" s="3">
        <v>0</v>
      </c>
      <c r="R36" s="5">
        <f t="shared" si="21"/>
        <v>0</v>
      </c>
      <c r="S36" s="3">
        <v>0</v>
      </c>
      <c r="T36" s="4">
        <f t="shared" si="22"/>
        <v>0</v>
      </c>
      <c r="U36" s="3">
        <v>0</v>
      </c>
      <c r="V36" s="4">
        <f t="shared" si="23"/>
        <v>0</v>
      </c>
      <c r="W36" s="3">
        <v>0</v>
      </c>
      <c r="X36" s="4">
        <f t="shared" si="24"/>
        <v>0</v>
      </c>
      <c r="Y36" s="3">
        <v>0</v>
      </c>
      <c r="Z36" s="5">
        <f t="shared" si="25"/>
        <v>0</v>
      </c>
    </row>
    <row r="37" spans="1:26" x14ac:dyDescent="0.3">
      <c r="A37" s="182"/>
      <c r="B37" s="8" t="s">
        <v>135</v>
      </c>
      <c r="C37" s="3">
        <v>0</v>
      </c>
      <c r="D37" s="4">
        <f t="shared" si="15"/>
        <v>0</v>
      </c>
      <c r="E37" s="3">
        <v>0</v>
      </c>
      <c r="F37" s="4">
        <f t="shared" si="15"/>
        <v>0</v>
      </c>
      <c r="G37" s="3">
        <v>0</v>
      </c>
      <c r="H37" s="4">
        <f t="shared" si="16"/>
        <v>0</v>
      </c>
      <c r="I37" s="3">
        <v>0</v>
      </c>
      <c r="J37" s="5">
        <f t="shared" si="17"/>
        <v>0</v>
      </c>
      <c r="K37" s="3">
        <v>0</v>
      </c>
      <c r="L37" s="4">
        <f t="shared" si="18"/>
        <v>0</v>
      </c>
      <c r="M37" s="3">
        <v>0</v>
      </c>
      <c r="N37" s="4">
        <f t="shared" si="19"/>
        <v>0</v>
      </c>
      <c r="O37" s="3">
        <v>0</v>
      </c>
      <c r="P37" s="4">
        <f t="shared" si="20"/>
        <v>0</v>
      </c>
      <c r="Q37" s="3">
        <v>0</v>
      </c>
      <c r="R37" s="5">
        <f t="shared" si="21"/>
        <v>0</v>
      </c>
      <c r="S37" s="3">
        <v>0</v>
      </c>
      <c r="T37" s="4">
        <f t="shared" si="22"/>
        <v>0</v>
      </c>
      <c r="U37" s="3">
        <v>0</v>
      </c>
      <c r="V37" s="4">
        <f t="shared" si="23"/>
        <v>0</v>
      </c>
      <c r="W37" s="3">
        <v>0</v>
      </c>
      <c r="X37" s="4">
        <f t="shared" si="24"/>
        <v>0</v>
      </c>
      <c r="Y37" s="3">
        <v>0</v>
      </c>
      <c r="Z37" s="5">
        <f t="shared" si="25"/>
        <v>0</v>
      </c>
    </row>
    <row r="38" spans="1:26" x14ac:dyDescent="0.3">
      <c r="A38" s="182"/>
      <c r="B38" s="8" t="s">
        <v>136</v>
      </c>
      <c r="C38" s="3">
        <v>0</v>
      </c>
      <c r="D38" s="4">
        <f t="shared" si="15"/>
        <v>0</v>
      </c>
      <c r="E38" s="3">
        <v>0</v>
      </c>
      <c r="F38" s="4">
        <f t="shared" si="15"/>
        <v>0</v>
      </c>
      <c r="G38" s="3">
        <v>0</v>
      </c>
      <c r="H38" s="4">
        <f t="shared" si="16"/>
        <v>0</v>
      </c>
      <c r="I38" s="3">
        <v>0</v>
      </c>
      <c r="J38" s="5">
        <f t="shared" si="17"/>
        <v>0</v>
      </c>
      <c r="K38" s="3">
        <v>0</v>
      </c>
      <c r="L38" s="4">
        <f t="shared" si="18"/>
        <v>0</v>
      </c>
      <c r="M38" s="3">
        <v>0</v>
      </c>
      <c r="N38" s="4">
        <f t="shared" si="19"/>
        <v>0</v>
      </c>
      <c r="O38" s="3">
        <v>0</v>
      </c>
      <c r="P38" s="4">
        <f t="shared" si="20"/>
        <v>0</v>
      </c>
      <c r="Q38" s="3">
        <v>0</v>
      </c>
      <c r="R38" s="5">
        <f t="shared" si="21"/>
        <v>0</v>
      </c>
      <c r="S38" s="3">
        <v>0</v>
      </c>
      <c r="T38" s="4">
        <f t="shared" si="22"/>
        <v>0</v>
      </c>
      <c r="U38" s="3">
        <v>0</v>
      </c>
      <c r="V38" s="4">
        <f t="shared" si="23"/>
        <v>0</v>
      </c>
      <c r="W38" s="3">
        <v>0</v>
      </c>
      <c r="X38" s="4">
        <f t="shared" si="24"/>
        <v>0</v>
      </c>
      <c r="Y38" s="3">
        <v>0</v>
      </c>
      <c r="Z38" s="5">
        <f t="shared" si="25"/>
        <v>0</v>
      </c>
    </row>
    <row r="39" spans="1:26" s="54" customFormat="1" ht="15" thickBot="1" x14ac:dyDescent="0.35">
      <c r="A39" s="183"/>
      <c r="B39" s="54" t="s">
        <v>137</v>
      </c>
      <c r="C39" s="57">
        <v>0</v>
      </c>
      <c r="D39" s="61">
        <f t="shared" si="15"/>
        <v>0</v>
      </c>
      <c r="E39" s="57">
        <v>0</v>
      </c>
      <c r="F39" s="61">
        <f t="shared" si="15"/>
        <v>0</v>
      </c>
      <c r="G39" s="57">
        <v>0</v>
      </c>
      <c r="H39" s="61">
        <f t="shared" si="16"/>
        <v>0</v>
      </c>
      <c r="I39" s="57">
        <v>0</v>
      </c>
      <c r="J39" s="62">
        <f t="shared" si="17"/>
        <v>0</v>
      </c>
      <c r="K39" s="57">
        <v>0</v>
      </c>
      <c r="L39" s="61">
        <f t="shared" si="18"/>
        <v>0</v>
      </c>
      <c r="M39" s="57">
        <v>0</v>
      </c>
      <c r="N39" s="61">
        <f t="shared" si="19"/>
        <v>0</v>
      </c>
      <c r="O39" s="57">
        <v>0</v>
      </c>
      <c r="P39" s="61">
        <f t="shared" si="20"/>
        <v>0</v>
      </c>
      <c r="Q39" s="57">
        <v>0</v>
      </c>
      <c r="R39" s="62">
        <f t="shared" si="21"/>
        <v>0</v>
      </c>
      <c r="S39" s="57">
        <v>0</v>
      </c>
      <c r="T39" s="61">
        <f t="shared" si="22"/>
        <v>0</v>
      </c>
      <c r="U39" s="57">
        <v>0</v>
      </c>
      <c r="V39" s="61">
        <f t="shared" si="23"/>
        <v>0</v>
      </c>
      <c r="W39" s="57">
        <v>0</v>
      </c>
      <c r="X39" s="61">
        <f t="shared" si="24"/>
        <v>0</v>
      </c>
      <c r="Y39" s="57">
        <v>0</v>
      </c>
      <c r="Z39" s="62">
        <f t="shared" si="25"/>
        <v>0</v>
      </c>
    </row>
    <row r="40" spans="1:26" x14ac:dyDescent="0.3">
      <c r="A40" s="64" t="s">
        <v>149</v>
      </c>
    </row>
    <row r="42" spans="1:26" ht="18" x14ac:dyDescent="0.35">
      <c r="A42" s="53" t="s">
        <v>120</v>
      </c>
    </row>
    <row r="43" spans="1:26" ht="18" x14ac:dyDescent="0.35">
      <c r="A43" s="53"/>
      <c r="C43" s="184" t="s">
        <v>139</v>
      </c>
      <c r="D43" s="184"/>
      <c r="E43" s="184"/>
      <c r="F43" s="184"/>
      <c r="G43" s="184"/>
      <c r="H43" s="184"/>
      <c r="I43" s="184"/>
      <c r="J43" s="184"/>
      <c r="K43" s="185" t="s">
        <v>97</v>
      </c>
      <c r="L43" s="185"/>
      <c r="M43" s="185"/>
      <c r="N43" s="185"/>
      <c r="O43" s="185"/>
      <c r="P43" s="185"/>
      <c r="Q43" s="185"/>
      <c r="R43" s="185"/>
      <c r="S43" s="186" t="s">
        <v>98</v>
      </c>
      <c r="T43" s="186"/>
      <c r="U43" s="186"/>
      <c r="V43" s="186"/>
      <c r="W43" s="186"/>
      <c r="X43" s="186"/>
      <c r="Y43" s="186"/>
      <c r="Z43" s="186"/>
    </row>
    <row r="44" spans="1:26" ht="70.5" customHeight="1" x14ac:dyDescent="0.3">
      <c r="A44" s="63"/>
      <c r="B44" s="48" t="s">
        <v>125</v>
      </c>
      <c r="C44" s="56" t="s">
        <v>138</v>
      </c>
      <c r="D44" s="49" t="s">
        <v>146</v>
      </c>
      <c r="E44" s="58" t="s">
        <v>140</v>
      </c>
      <c r="F44" s="50" t="s">
        <v>145</v>
      </c>
      <c r="G44" s="59" t="s">
        <v>141</v>
      </c>
      <c r="H44" s="51" t="s">
        <v>144</v>
      </c>
      <c r="I44" s="60" t="s">
        <v>142</v>
      </c>
      <c r="J44" s="55" t="s">
        <v>143</v>
      </c>
      <c r="K44" s="49" t="s">
        <v>138</v>
      </c>
      <c r="L44" s="49" t="s">
        <v>146</v>
      </c>
      <c r="M44" s="50" t="s">
        <v>140</v>
      </c>
      <c r="N44" s="50" t="s">
        <v>145</v>
      </c>
      <c r="O44" s="51" t="s">
        <v>141</v>
      </c>
      <c r="P44" s="51" t="s">
        <v>144</v>
      </c>
      <c r="Q44" s="52" t="s">
        <v>142</v>
      </c>
      <c r="R44" s="55" t="s">
        <v>143</v>
      </c>
      <c r="S44" s="49" t="s">
        <v>138</v>
      </c>
      <c r="T44" s="49" t="s">
        <v>146</v>
      </c>
      <c r="U44" s="50" t="s">
        <v>140</v>
      </c>
      <c r="V44" s="50" t="s">
        <v>145</v>
      </c>
      <c r="W44" s="51" t="s">
        <v>141</v>
      </c>
      <c r="X44" s="51" t="s">
        <v>144</v>
      </c>
      <c r="Y44" s="52" t="s">
        <v>142</v>
      </c>
      <c r="Z44" s="52" t="s">
        <v>143</v>
      </c>
    </row>
    <row r="45" spans="1:26" x14ac:dyDescent="0.3">
      <c r="A45" s="182" t="s">
        <v>8</v>
      </c>
      <c r="B45" s="8" t="s">
        <v>126</v>
      </c>
      <c r="C45" s="3">
        <v>18732</v>
      </c>
      <c r="D45" s="4">
        <f>C45/SUM(C$45:C$56)</f>
        <v>0.88958541102721189</v>
      </c>
      <c r="E45" s="3">
        <v>5179</v>
      </c>
      <c r="F45" s="4">
        <f>E45/SUM(E$45:E$56)</f>
        <v>0.29572317706846341</v>
      </c>
      <c r="G45" s="3">
        <v>3572</v>
      </c>
      <c r="H45" s="4">
        <f>G45/SUM(G$45:G$56)</f>
        <v>0.20448820700709869</v>
      </c>
      <c r="I45" s="3">
        <v>80</v>
      </c>
      <c r="J45" s="5">
        <f>I45/SUM(I$45:I$56)</f>
        <v>0.16293279022403259</v>
      </c>
      <c r="K45" s="3">
        <v>20207</v>
      </c>
      <c r="L45" s="4">
        <f>K45/SUM(K$45:K$56)</f>
        <v>0.91550380572671253</v>
      </c>
      <c r="M45" s="8">
        <v>5326</v>
      </c>
      <c r="N45" s="4">
        <f>M45/SUM(M$45:M$56)</f>
        <v>0.34942920876525391</v>
      </c>
      <c r="O45" s="3">
        <v>3659</v>
      </c>
      <c r="P45" s="4">
        <f>O45/SUM(O$45:O$56)</f>
        <v>0.21260894828588031</v>
      </c>
      <c r="Q45" s="3">
        <v>57</v>
      </c>
      <c r="R45" s="5">
        <f>Q45/SUM(Q$45:Q$56)</f>
        <v>0.1743119266055046</v>
      </c>
      <c r="S45" s="3">
        <v>21579</v>
      </c>
      <c r="T45" s="4">
        <f>S45/SUM(S$45:S$56)</f>
        <v>0.9660220252484556</v>
      </c>
      <c r="U45" s="3">
        <v>5771</v>
      </c>
      <c r="V45" s="4">
        <f>U45/SUM(U$45:U$56)</f>
        <v>0.36880112474437626</v>
      </c>
      <c r="W45" s="3">
        <v>3300</v>
      </c>
      <c r="X45" s="4">
        <f>W45/SUM(W$45:W$56)</f>
        <v>0.21068760773798123</v>
      </c>
      <c r="Y45" s="3">
        <v>58</v>
      </c>
      <c r="Z45" s="5">
        <f>Y45/SUM(Y$45:Y$56)</f>
        <v>0.19795221843003413</v>
      </c>
    </row>
    <row r="46" spans="1:26" x14ac:dyDescent="0.3">
      <c r="A46" s="182"/>
      <c r="B46" s="8" t="s">
        <v>127</v>
      </c>
      <c r="C46" s="3">
        <v>1286</v>
      </c>
      <c r="D46" s="4">
        <f t="shared" ref="D46:F56" si="26">C46/SUM(C$45:C$56)</f>
        <v>6.10723274920454E-2</v>
      </c>
      <c r="E46" s="3">
        <v>4878</v>
      </c>
      <c r="F46" s="4">
        <f t="shared" si="26"/>
        <v>0.2785359447267744</v>
      </c>
      <c r="G46" s="3">
        <v>5658</v>
      </c>
      <c r="H46" s="4">
        <f t="shared" ref="H46" si="27">G46/SUM(G$45:G$56)</f>
        <v>0.32390657201740325</v>
      </c>
      <c r="I46" s="3">
        <v>145</v>
      </c>
      <c r="J46" s="5">
        <f t="shared" ref="J46:L46" si="28">I46/SUM(I$45:I$56)</f>
        <v>0.29531568228105909</v>
      </c>
      <c r="K46" s="3">
        <v>443</v>
      </c>
      <c r="L46" s="4">
        <f t="shared" si="28"/>
        <v>2.0070677781805001E-2</v>
      </c>
      <c r="M46" s="8">
        <v>3771</v>
      </c>
      <c r="N46" s="4">
        <f t="shared" ref="N46" si="29">M46/SUM(M$45:M$56)</f>
        <v>0.24740847657787693</v>
      </c>
      <c r="O46" s="3">
        <v>4937</v>
      </c>
      <c r="P46" s="4">
        <f t="shared" ref="P46" si="30">O46/SUM(O$45:O$56)</f>
        <v>0.28686809994189427</v>
      </c>
      <c r="Q46" s="3">
        <v>101</v>
      </c>
      <c r="R46" s="5">
        <f t="shared" ref="R46:T46" si="31">Q46/SUM(Q$45:Q$56)</f>
        <v>0.30886850152905199</v>
      </c>
      <c r="S46" s="3">
        <v>477</v>
      </c>
      <c r="T46" s="4">
        <f t="shared" si="31"/>
        <v>2.1353746978243351E-2</v>
      </c>
      <c r="U46" s="3">
        <v>3729</v>
      </c>
      <c r="V46" s="4">
        <f t="shared" ref="V46" si="32">U46/SUM(U$45:U$56)</f>
        <v>0.23830521472392638</v>
      </c>
      <c r="W46" s="3">
        <v>4625</v>
      </c>
      <c r="X46" s="4">
        <f t="shared" ref="X46" si="33">W46/SUM(W$45:W$56)</f>
        <v>0.29528187448126159</v>
      </c>
      <c r="Y46" s="3">
        <v>79</v>
      </c>
      <c r="Z46" s="5">
        <f t="shared" ref="Z46" si="34">Y46/SUM(Y$45:Y$56)</f>
        <v>0.2696245733788396</v>
      </c>
    </row>
    <row r="47" spans="1:26" x14ac:dyDescent="0.3">
      <c r="A47" s="182"/>
      <c r="B47" s="8" t="s">
        <v>128</v>
      </c>
      <c r="C47" s="3">
        <v>914</v>
      </c>
      <c r="D47" s="4">
        <f t="shared" si="26"/>
        <v>4.3405993256399295E-2</v>
      </c>
      <c r="E47" s="3">
        <v>4761</v>
      </c>
      <c r="F47" s="4">
        <f t="shared" si="26"/>
        <v>0.27185519328498831</v>
      </c>
      <c r="G47" s="3">
        <v>5566</v>
      </c>
      <c r="H47" s="4">
        <f t="shared" ref="H47" si="35">G47/SUM(G$45:G$56)</f>
        <v>0.31863979848866497</v>
      </c>
      <c r="I47" s="3">
        <v>123</v>
      </c>
      <c r="J47" s="5">
        <f t="shared" ref="J47:L47" si="36">I47/SUM(I$45:I$56)</f>
        <v>0.25050916496945008</v>
      </c>
      <c r="K47" s="3">
        <v>1364</v>
      </c>
      <c r="L47" s="4">
        <f t="shared" si="36"/>
        <v>6.1797752808988762E-2</v>
      </c>
      <c r="M47" s="8">
        <v>4239</v>
      </c>
      <c r="N47" s="4">
        <f t="shared" ref="N47" si="37">M47/SUM(M$45:M$56)</f>
        <v>0.27811310851594279</v>
      </c>
      <c r="O47" s="3">
        <v>5160</v>
      </c>
      <c r="P47" s="4">
        <f t="shared" ref="P47" si="38">O47/SUM(O$45:O$56)</f>
        <v>0.29982568274259153</v>
      </c>
      <c r="Q47" s="3">
        <v>97</v>
      </c>
      <c r="R47" s="5">
        <f t="shared" ref="R47:T47" si="39">Q47/SUM(Q$45:Q$56)</f>
        <v>0.29663608562691129</v>
      </c>
      <c r="S47" s="3">
        <v>253</v>
      </c>
      <c r="T47" s="4">
        <f t="shared" si="39"/>
        <v>1.1325991583848151E-2</v>
      </c>
      <c r="U47" s="3">
        <v>4223</v>
      </c>
      <c r="V47" s="4">
        <f t="shared" ref="V47" si="40">U47/SUM(U$45:U$56)</f>
        <v>0.26987474437627812</v>
      </c>
      <c r="W47" s="3">
        <v>4771</v>
      </c>
      <c r="X47" s="4">
        <f t="shared" ref="X47" si="41">W47/SUM(W$45:W$56)</f>
        <v>0.30460320500542681</v>
      </c>
      <c r="Y47" s="3">
        <v>81</v>
      </c>
      <c r="Z47" s="5">
        <f t="shared" ref="Z47" si="42">Y47/SUM(Y$45:Y$56)</f>
        <v>0.2764505119453925</v>
      </c>
    </row>
    <row r="48" spans="1:26" x14ac:dyDescent="0.3">
      <c r="A48" s="182"/>
      <c r="B48" s="8" t="s">
        <v>129</v>
      </c>
      <c r="C48" s="3">
        <v>115</v>
      </c>
      <c r="D48" s="4">
        <f t="shared" si="26"/>
        <v>5.4613667663959732E-3</v>
      </c>
      <c r="E48" s="3">
        <v>2402</v>
      </c>
      <c r="F48" s="4">
        <f t="shared" si="26"/>
        <v>0.13715525609547194</v>
      </c>
      <c r="G48" s="3">
        <v>2321</v>
      </c>
      <c r="H48" s="4">
        <f t="shared" ref="H48" si="43">G48/SUM(G$45:G$56)</f>
        <v>0.13287153652392947</v>
      </c>
      <c r="I48" s="3">
        <v>130</v>
      </c>
      <c r="J48" s="5">
        <f t="shared" ref="J48:L48" si="44">I48/SUM(I$45:I$56)</f>
        <v>0.26476578411405294</v>
      </c>
      <c r="K48" s="3">
        <v>54</v>
      </c>
      <c r="L48" s="4">
        <f t="shared" si="44"/>
        <v>2.4465386009423704E-3</v>
      </c>
      <c r="M48" s="8">
        <v>1692</v>
      </c>
      <c r="N48" s="4">
        <f t="shared" ref="N48" si="45">M48/SUM(M$45:M$56)</f>
        <v>0.11100905392993045</v>
      </c>
      <c r="O48" s="3">
        <v>2869</v>
      </c>
      <c r="P48" s="4">
        <f t="shared" ref="P48" si="46">O48/SUM(O$45:O$56)</f>
        <v>0.16670540383497967</v>
      </c>
      <c r="Q48" s="3">
        <v>51</v>
      </c>
      <c r="R48" s="5">
        <f t="shared" ref="R48:T48" si="47">Q48/SUM(Q$45:Q$56)</f>
        <v>0.15596330275229359</v>
      </c>
      <c r="S48" s="3">
        <v>23</v>
      </c>
      <c r="T48" s="4">
        <f t="shared" si="47"/>
        <v>1.0296355985316501E-3</v>
      </c>
      <c r="U48" s="3">
        <v>1700</v>
      </c>
      <c r="V48" s="4">
        <f t="shared" ref="V48" si="48">U48/SUM(U$45:U$56)</f>
        <v>0.108640081799591</v>
      </c>
      <c r="W48" s="3">
        <v>2408</v>
      </c>
      <c r="X48" s="4">
        <f t="shared" ref="X48" si="49">W48/SUM(W$45:W$56)</f>
        <v>0.15373810891910872</v>
      </c>
      <c r="Y48" s="3">
        <v>46</v>
      </c>
      <c r="Z48" s="5">
        <f t="shared" ref="Z48" si="50">Y48/SUM(Y$45:Y$56)</f>
        <v>0.15699658703071673</v>
      </c>
    </row>
    <row r="49" spans="1:26" x14ac:dyDescent="0.3">
      <c r="A49" s="182"/>
      <c r="B49" s="8" t="s">
        <v>130</v>
      </c>
      <c r="C49" s="3">
        <v>10</v>
      </c>
      <c r="D49" s="4">
        <f t="shared" si="26"/>
        <v>4.7490145794747591E-4</v>
      </c>
      <c r="E49" s="3">
        <v>293</v>
      </c>
      <c r="F49" s="4">
        <f t="shared" si="26"/>
        <v>1.6730428824301948E-2</v>
      </c>
      <c r="G49" s="3">
        <v>351</v>
      </c>
      <c r="H49" s="4">
        <f t="shared" ref="H49" si="51">G49/SUM(G$45:G$56)</f>
        <v>2.0093885962903596E-2</v>
      </c>
      <c r="I49" s="3">
        <v>13</v>
      </c>
      <c r="J49" s="5">
        <f t="shared" ref="J49:L49" si="52">I49/SUM(I$45:I$56)</f>
        <v>2.6476578411405296E-2</v>
      </c>
      <c r="K49" s="3">
        <v>2</v>
      </c>
      <c r="L49" s="4">
        <f t="shared" si="52"/>
        <v>9.0612540775643347E-5</v>
      </c>
      <c r="M49" s="8">
        <v>181</v>
      </c>
      <c r="N49" s="4">
        <f t="shared" ref="N49" si="53">M49/SUM(M$45:M$56)</f>
        <v>1.1875082010234878E-2</v>
      </c>
      <c r="O49" s="3">
        <v>470</v>
      </c>
      <c r="P49" s="4">
        <f t="shared" ref="P49" si="54">O49/SUM(O$45:O$56)</f>
        <v>2.7309703660662404E-2</v>
      </c>
      <c r="Q49" s="3">
        <v>17</v>
      </c>
      <c r="R49" s="5">
        <f t="shared" ref="R49:T49" si="55">Q49/SUM(Q$45:Q$56)</f>
        <v>5.1987767584097858E-2</v>
      </c>
      <c r="S49" s="3">
        <v>5</v>
      </c>
      <c r="T49" s="4">
        <f t="shared" si="55"/>
        <v>2.2383382576775002E-4</v>
      </c>
      <c r="U49" s="3">
        <v>218</v>
      </c>
      <c r="V49" s="4">
        <f t="shared" ref="V49" si="56">U49/SUM(U$45:U$56)</f>
        <v>1.3931492842535788E-2</v>
      </c>
      <c r="W49" s="3">
        <v>489</v>
      </c>
      <c r="X49" s="4">
        <f t="shared" ref="X49" si="57">W49/SUM(W$45:W$56)</f>
        <v>3.1220072782991763E-2</v>
      </c>
      <c r="Y49" s="3">
        <v>23</v>
      </c>
      <c r="Z49" s="5">
        <f t="shared" ref="Z49" si="58">Y49/SUM(Y$45:Y$56)</f>
        <v>7.8498293515358364E-2</v>
      </c>
    </row>
    <row r="50" spans="1:26" x14ac:dyDescent="0.3">
      <c r="A50" s="182"/>
      <c r="B50" s="8" t="s">
        <v>131</v>
      </c>
      <c r="C50" s="3">
        <v>0</v>
      </c>
      <c r="D50" s="4">
        <f t="shared" si="26"/>
        <v>0</v>
      </c>
      <c r="E50" s="3">
        <v>0</v>
      </c>
      <c r="F50" s="4">
        <f t="shared" si="26"/>
        <v>0</v>
      </c>
      <c r="G50" s="3">
        <v>0</v>
      </c>
      <c r="H50" s="4">
        <f t="shared" ref="H50" si="59">G50/SUM(G$45:G$56)</f>
        <v>0</v>
      </c>
      <c r="I50" s="3">
        <v>0</v>
      </c>
      <c r="J50" s="5">
        <f t="shared" ref="J50:L50" si="60">I50/SUM(I$45:I$56)</f>
        <v>0</v>
      </c>
      <c r="K50" s="3">
        <v>2</v>
      </c>
      <c r="L50" s="4">
        <f t="shared" si="60"/>
        <v>9.0612540775643347E-5</v>
      </c>
      <c r="M50" s="8">
        <v>7</v>
      </c>
      <c r="N50" s="4">
        <f t="shared" ref="N50" si="61">M50/SUM(M$45:M$56)</f>
        <v>4.5925731531295107E-4</v>
      </c>
      <c r="O50" s="3">
        <v>73</v>
      </c>
      <c r="P50" s="4">
        <f t="shared" ref="P50" si="62">O50/SUM(O$45:O$56)</f>
        <v>4.241719930273097E-3</v>
      </c>
      <c r="Q50" s="3">
        <v>4</v>
      </c>
      <c r="R50" s="5">
        <f t="shared" ref="R50:T50" si="63">Q50/SUM(Q$45:Q$56)</f>
        <v>1.2232415902140673E-2</v>
      </c>
      <c r="S50" s="3">
        <v>1</v>
      </c>
      <c r="T50" s="4">
        <f t="shared" si="63"/>
        <v>4.4766765153550001E-5</v>
      </c>
      <c r="U50" s="3">
        <v>7</v>
      </c>
      <c r="V50" s="4">
        <f t="shared" ref="V50" si="64">U50/SUM(U$45:U$56)</f>
        <v>4.4734151329243354E-4</v>
      </c>
      <c r="W50" s="3">
        <v>40</v>
      </c>
      <c r="X50" s="4">
        <f t="shared" ref="X50" si="65">W50/SUM(W$45:W$56)</f>
        <v>2.5537891847028029E-3</v>
      </c>
      <c r="Y50" s="3">
        <v>5</v>
      </c>
      <c r="Z50" s="5">
        <f t="shared" ref="Z50" si="66">Y50/SUM(Y$45:Y$56)</f>
        <v>1.7064846416382253E-2</v>
      </c>
    </row>
    <row r="51" spans="1:26" x14ac:dyDescent="0.3">
      <c r="A51" s="182"/>
      <c r="B51" s="8" t="s">
        <v>132</v>
      </c>
      <c r="C51" s="3">
        <v>0</v>
      </c>
      <c r="D51" s="4">
        <f t="shared" si="26"/>
        <v>0</v>
      </c>
      <c r="E51" s="3">
        <v>0</v>
      </c>
      <c r="F51" s="4">
        <f t="shared" si="26"/>
        <v>0</v>
      </c>
      <c r="G51" s="3">
        <v>0</v>
      </c>
      <c r="H51" s="4">
        <f t="shared" ref="H51" si="67">G51/SUM(G$45:G$56)</f>
        <v>0</v>
      </c>
      <c r="I51" s="3">
        <v>0</v>
      </c>
      <c r="J51" s="5">
        <f t="shared" ref="J51:L51" si="68">I51/SUM(I$45:I$56)</f>
        <v>0</v>
      </c>
      <c r="K51" s="3">
        <v>0</v>
      </c>
      <c r="L51" s="4">
        <f t="shared" si="68"/>
        <v>0</v>
      </c>
      <c r="M51" s="8">
        <v>9</v>
      </c>
      <c r="N51" s="4">
        <f t="shared" ref="N51" si="69">M51/SUM(M$45:M$56)</f>
        <v>5.9047369111665132E-4</v>
      </c>
      <c r="O51" s="3">
        <v>30</v>
      </c>
      <c r="P51" s="4">
        <f t="shared" ref="P51" si="70">O51/SUM(O$45:O$56)</f>
        <v>1.7431725740848344E-3</v>
      </c>
      <c r="Q51" s="3">
        <v>0</v>
      </c>
      <c r="R51" s="5">
        <f t="shared" ref="R51:T51" si="71">Q51/SUM(Q$45:Q$56)</f>
        <v>0</v>
      </c>
      <c r="S51" s="3">
        <v>0</v>
      </c>
      <c r="T51" s="4">
        <f t="shared" si="71"/>
        <v>0</v>
      </c>
      <c r="U51" s="3">
        <v>0</v>
      </c>
      <c r="V51" s="4">
        <f t="shared" ref="V51" si="72">U51/SUM(U$45:U$56)</f>
        <v>0</v>
      </c>
      <c r="W51" s="3">
        <v>23</v>
      </c>
      <c r="X51" s="4">
        <f t="shared" ref="X51" si="73">W51/SUM(W$45:W$56)</f>
        <v>1.4684287812041115E-3</v>
      </c>
      <c r="Y51" s="3">
        <v>1</v>
      </c>
      <c r="Z51" s="5">
        <f t="shared" ref="Z51" si="74">Y51/SUM(Y$45:Y$56)</f>
        <v>3.4129692832764505E-3</v>
      </c>
    </row>
    <row r="52" spans="1:26" x14ac:dyDescent="0.3">
      <c r="A52" s="182"/>
      <c r="B52" s="8" t="s">
        <v>133</v>
      </c>
      <c r="C52" s="3">
        <v>0</v>
      </c>
      <c r="D52" s="4">
        <f t="shared" si="26"/>
        <v>0</v>
      </c>
      <c r="E52" s="3">
        <v>0</v>
      </c>
      <c r="F52" s="4">
        <f t="shared" si="26"/>
        <v>0</v>
      </c>
      <c r="G52" s="3">
        <v>0</v>
      </c>
      <c r="H52" s="4">
        <f t="shared" ref="H52" si="75">G52/SUM(G$45:G$56)</f>
        <v>0</v>
      </c>
      <c r="I52" s="3">
        <v>0</v>
      </c>
      <c r="J52" s="5">
        <f t="shared" ref="J52:L52" si="76">I52/SUM(I$45:I$56)</f>
        <v>0</v>
      </c>
      <c r="K52" s="3">
        <v>0</v>
      </c>
      <c r="L52" s="4">
        <f t="shared" si="76"/>
        <v>0</v>
      </c>
      <c r="M52" s="8">
        <v>16</v>
      </c>
      <c r="N52" s="4">
        <f t="shared" ref="N52" si="77">M52/SUM(M$45:M$56)</f>
        <v>1.0497310064296024E-3</v>
      </c>
      <c r="O52" s="3">
        <v>10</v>
      </c>
      <c r="P52" s="4">
        <f t="shared" ref="P52" si="78">O52/SUM(O$45:O$56)</f>
        <v>5.8105752469494478E-4</v>
      </c>
      <c r="Q52" s="3">
        <v>0</v>
      </c>
      <c r="R52" s="5">
        <f t="shared" ref="R52:T52" si="79">Q52/SUM(Q$45:Q$56)</f>
        <v>0</v>
      </c>
      <c r="S52" s="3">
        <v>0</v>
      </c>
      <c r="T52" s="4">
        <f t="shared" si="79"/>
        <v>0</v>
      </c>
      <c r="U52" s="3">
        <v>0</v>
      </c>
      <c r="V52" s="4">
        <f t="shared" ref="V52" si="80">U52/SUM(U$45:U$56)</f>
        <v>0</v>
      </c>
      <c r="W52" s="3">
        <v>5</v>
      </c>
      <c r="X52" s="4">
        <f t="shared" ref="X52" si="81">W52/SUM(W$45:W$56)</f>
        <v>3.1922364808785036E-4</v>
      </c>
      <c r="Y52" s="3">
        <v>0</v>
      </c>
      <c r="Z52" s="5">
        <f t="shared" ref="Z52" si="82">Y52/SUM(Y$45:Y$56)</f>
        <v>0</v>
      </c>
    </row>
    <row r="53" spans="1:26" x14ac:dyDescent="0.3">
      <c r="A53" s="182"/>
      <c r="B53" s="8" t="s">
        <v>134</v>
      </c>
      <c r="C53" s="3">
        <v>0</v>
      </c>
      <c r="D53" s="4">
        <f t="shared" si="26"/>
        <v>0</v>
      </c>
      <c r="E53" s="3">
        <v>0</v>
      </c>
      <c r="F53" s="4">
        <f t="shared" si="26"/>
        <v>0</v>
      </c>
      <c r="G53" s="3">
        <v>0</v>
      </c>
      <c r="H53" s="4">
        <f t="shared" ref="H53" si="83">G53/SUM(G$45:G$56)</f>
        <v>0</v>
      </c>
      <c r="I53" s="3">
        <v>0</v>
      </c>
      <c r="J53" s="5">
        <f t="shared" ref="J53:L53" si="84">I53/SUM(I$45:I$56)</f>
        <v>0</v>
      </c>
      <c r="K53" s="3">
        <v>0</v>
      </c>
      <c r="L53" s="4">
        <f t="shared" si="84"/>
        <v>0</v>
      </c>
      <c r="M53" s="8">
        <v>1</v>
      </c>
      <c r="N53" s="4">
        <f t="shared" ref="N53" si="85">M53/SUM(M$45:M$56)</f>
        <v>6.5608187901850152E-5</v>
      </c>
      <c r="O53" s="3">
        <v>2</v>
      </c>
      <c r="P53" s="4">
        <f t="shared" ref="P53" si="86">O53/SUM(O$45:O$56)</f>
        <v>1.1621150493898897E-4</v>
      </c>
      <c r="Q53" s="3">
        <v>0</v>
      </c>
      <c r="R53" s="5">
        <f t="shared" ref="R53:T53" si="87">Q53/SUM(Q$45:Q$56)</f>
        <v>0</v>
      </c>
      <c r="S53" s="3">
        <v>0</v>
      </c>
      <c r="T53" s="4">
        <f t="shared" si="87"/>
        <v>0</v>
      </c>
      <c r="U53" s="3">
        <v>0</v>
      </c>
      <c r="V53" s="4">
        <f t="shared" ref="V53" si="88">U53/SUM(U$45:U$56)</f>
        <v>0</v>
      </c>
      <c r="W53" s="3">
        <v>2</v>
      </c>
      <c r="X53" s="4">
        <f t="shared" ref="X53" si="89">W53/SUM(W$45:W$56)</f>
        <v>1.2768945923514013E-4</v>
      </c>
      <c r="Y53" s="3">
        <v>0</v>
      </c>
      <c r="Z53" s="5">
        <f t="shared" ref="Z53" si="90">Y53/SUM(Y$45:Y$56)</f>
        <v>0</v>
      </c>
    </row>
    <row r="54" spans="1:26" x14ac:dyDescent="0.3">
      <c r="A54" s="182"/>
      <c r="B54" s="8" t="s">
        <v>135</v>
      </c>
      <c r="C54" s="3">
        <v>0</v>
      </c>
      <c r="D54" s="4">
        <f t="shared" si="26"/>
        <v>0</v>
      </c>
      <c r="E54" s="3">
        <v>0</v>
      </c>
      <c r="F54" s="4">
        <f t="shared" si="26"/>
        <v>0</v>
      </c>
      <c r="G54" s="3">
        <v>0</v>
      </c>
      <c r="H54" s="4">
        <f t="shared" ref="H54" si="91">G54/SUM(G$45:G$56)</f>
        <v>0</v>
      </c>
      <c r="I54" s="3">
        <v>0</v>
      </c>
      <c r="J54" s="5">
        <f t="shared" ref="J54:L54" si="92">I54/SUM(I$45:I$56)</f>
        <v>0</v>
      </c>
      <c r="K54" s="3">
        <v>0</v>
      </c>
      <c r="L54" s="4">
        <f t="shared" si="92"/>
        <v>0</v>
      </c>
      <c r="M54" s="8">
        <v>0</v>
      </c>
      <c r="N54" s="4">
        <f t="shared" ref="N54" si="93">M54/SUM(M$45:M$56)</f>
        <v>0</v>
      </c>
      <c r="O54" s="3">
        <v>0</v>
      </c>
      <c r="P54" s="4">
        <f t="shared" ref="P54" si="94">O54/SUM(O$45:O$56)</f>
        <v>0</v>
      </c>
      <c r="Q54" s="3">
        <v>0</v>
      </c>
      <c r="R54" s="5">
        <f t="shared" ref="R54:T54" si="95">Q54/SUM(Q$45:Q$56)</f>
        <v>0</v>
      </c>
      <c r="S54" s="3">
        <v>0</v>
      </c>
      <c r="T54" s="4">
        <f t="shared" si="95"/>
        <v>0</v>
      </c>
      <c r="U54" s="3">
        <v>0</v>
      </c>
      <c r="V54" s="4">
        <f t="shared" ref="V54" si="96">U54/SUM(U$45:U$56)</f>
        <v>0</v>
      </c>
      <c r="W54" s="3">
        <v>0</v>
      </c>
      <c r="X54" s="4">
        <f t="shared" ref="X54" si="97">W54/SUM(W$45:W$56)</f>
        <v>0</v>
      </c>
      <c r="Y54" s="3">
        <v>0</v>
      </c>
      <c r="Z54" s="5">
        <f t="shared" ref="Z54" si="98">Y54/SUM(Y$45:Y$56)</f>
        <v>0</v>
      </c>
    </row>
    <row r="55" spans="1:26" x14ac:dyDescent="0.3">
      <c r="A55" s="182"/>
      <c r="B55" s="8" t="s">
        <v>136</v>
      </c>
      <c r="C55" s="3">
        <v>0</v>
      </c>
      <c r="D55" s="4">
        <f t="shared" si="26"/>
        <v>0</v>
      </c>
      <c r="E55" s="3">
        <v>0</v>
      </c>
      <c r="F55" s="4">
        <f t="shared" si="26"/>
        <v>0</v>
      </c>
      <c r="G55" s="3">
        <v>0</v>
      </c>
      <c r="H55" s="4">
        <f t="shared" ref="H55" si="99">G55/SUM(G$45:G$56)</f>
        <v>0</v>
      </c>
      <c r="I55" s="3">
        <v>0</v>
      </c>
      <c r="J55" s="5">
        <f t="shared" ref="J55:L55" si="100">I55/SUM(I$45:I$56)</f>
        <v>0</v>
      </c>
      <c r="K55" s="3">
        <v>0</v>
      </c>
      <c r="L55" s="4">
        <f t="shared" si="100"/>
        <v>0</v>
      </c>
      <c r="M55" s="8">
        <v>0</v>
      </c>
      <c r="N55" s="4">
        <f t="shared" ref="N55" si="101">M55/SUM(M$45:M$56)</f>
        <v>0</v>
      </c>
      <c r="O55" s="3">
        <v>0</v>
      </c>
      <c r="P55" s="4">
        <f t="shared" ref="P55" si="102">O55/SUM(O$45:O$56)</f>
        <v>0</v>
      </c>
      <c r="Q55" s="3">
        <v>0</v>
      </c>
      <c r="R55" s="5">
        <f t="shared" ref="R55:T55" si="103">Q55/SUM(Q$45:Q$56)</f>
        <v>0</v>
      </c>
      <c r="S55" s="3">
        <v>0</v>
      </c>
      <c r="T55" s="4">
        <f t="shared" si="103"/>
        <v>0</v>
      </c>
      <c r="U55" s="3">
        <v>0</v>
      </c>
      <c r="V55" s="4">
        <f t="shared" ref="V55" si="104">U55/SUM(U$45:U$56)</f>
        <v>0</v>
      </c>
      <c r="W55" s="3">
        <v>0</v>
      </c>
      <c r="X55" s="4">
        <f t="shared" ref="X55" si="105">W55/SUM(W$45:W$56)</f>
        <v>0</v>
      </c>
      <c r="Y55" s="3">
        <v>0</v>
      </c>
      <c r="Z55" s="5">
        <f t="shared" ref="Z55" si="106">Y55/SUM(Y$45:Y$56)</f>
        <v>0</v>
      </c>
    </row>
    <row r="56" spans="1:26" s="54" customFormat="1" ht="15" thickBot="1" x14ac:dyDescent="0.35">
      <c r="A56" s="183"/>
      <c r="B56" s="54" t="s">
        <v>137</v>
      </c>
      <c r="C56" s="57">
        <v>0</v>
      </c>
      <c r="D56" s="61">
        <f t="shared" si="26"/>
        <v>0</v>
      </c>
      <c r="E56" s="57">
        <v>0</v>
      </c>
      <c r="F56" s="61">
        <f t="shared" si="26"/>
        <v>0</v>
      </c>
      <c r="G56" s="57">
        <v>0</v>
      </c>
      <c r="H56" s="61">
        <f t="shared" ref="H56" si="107">G56/SUM(G$45:G$56)</f>
        <v>0</v>
      </c>
      <c r="I56" s="57">
        <v>0</v>
      </c>
      <c r="J56" s="62">
        <f t="shared" ref="J56:L56" si="108">I56/SUM(I$45:I$56)</f>
        <v>0</v>
      </c>
      <c r="K56" s="57">
        <v>0</v>
      </c>
      <c r="L56" s="61">
        <f t="shared" si="108"/>
        <v>0</v>
      </c>
      <c r="M56" s="57">
        <v>0</v>
      </c>
      <c r="N56" s="61">
        <f t="shared" ref="N56" si="109">M56/SUM(M$45:M$56)</f>
        <v>0</v>
      </c>
      <c r="O56" s="57">
        <v>0</v>
      </c>
      <c r="P56" s="61">
        <f t="shared" ref="P56" si="110">O56/SUM(O$45:O$56)</f>
        <v>0</v>
      </c>
      <c r="Q56" s="57">
        <v>0</v>
      </c>
      <c r="R56" s="62">
        <f t="shared" ref="R56:T56" si="111">Q56/SUM(Q$45:Q$56)</f>
        <v>0</v>
      </c>
      <c r="S56" s="57">
        <v>0</v>
      </c>
      <c r="T56" s="61">
        <f t="shared" si="111"/>
        <v>0</v>
      </c>
      <c r="U56" s="57">
        <v>0</v>
      </c>
      <c r="V56" s="61">
        <f t="shared" ref="V56" si="112">U56/SUM(U$45:U$56)</f>
        <v>0</v>
      </c>
      <c r="W56" s="57">
        <v>0</v>
      </c>
      <c r="X56" s="61">
        <f t="shared" ref="X56" si="113">W56/SUM(W$45:W$56)</f>
        <v>0</v>
      </c>
      <c r="Y56" s="57">
        <v>0</v>
      </c>
      <c r="Z56" s="62">
        <f t="shared" ref="Z56" si="114">Y56/SUM(Y$45:Y$56)</f>
        <v>0</v>
      </c>
    </row>
    <row r="57" spans="1:26" x14ac:dyDescent="0.3">
      <c r="A57" s="181" t="s">
        <v>9</v>
      </c>
      <c r="B57" s="8" t="s">
        <v>126</v>
      </c>
      <c r="C57" s="3">
        <v>2157</v>
      </c>
      <c r="D57" s="4">
        <f>C57/SUM(C$57:C$68)</f>
        <v>0.78751369112814895</v>
      </c>
      <c r="E57" s="3">
        <v>721</v>
      </c>
      <c r="F57" s="4">
        <f>E57/SUM(E$57:E$68)</f>
        <v>0.32683590208522212</v>
      </c>
      <c r="G57" s="3">
        <v>453</v>
      </c>
      <c r="H57" s="4">
        <f>G57/SUM(G$57:G$68)</f>
        <v>0.213982050070855</v>
      </c>
      <c r="I57" s="3">
        <v>17</v>
      </c>
      <c r="J57" s="5">
        <f>I57/SUM(I$57:I$68)</f>
        <v>0.19540229885057472</v>
      </c>
      <c r="K57" s="3">
        <v>2628</v>
      </c>
      <c r="L57" s="4">
        <f>K57/SUM(K$57:K$68)</f>
        <v>0.9247009148486981</v>
      </c>
      <c r="M57" s="3">
        <v>731</v>
      </c>
      <c r="N57" s="4">
        <f>M57/SUM(M$57:M$68)</f>
        <v>0.37816864976720121</v>
      </c>
      <c r="O57" s="3">
        <v>368</v>
      </c>
      <c r="P57" s="4">
        <f>O57/SUM(O$57:O$68)</f>
        <v>0.18585858585858586</v>
      </c>
      <c r="Q57" s="3">
        <v>8</v>
      </c>
      <c r="R57" s="5">
        <f>Q57/SUM(Q$57:Q$68)</f>
        <v>0.16666666666666666</v>
      </c>
      <c r="S57" s="3">
        <v>2512</v>
      </c>
      <c r="T57" s="4">
        <f>S57/SUM(S$57:S$68)</f>
        <v>0.98124999999999996</v>
      </c>
      <c r="U57" s="3">
        <v>776</v>
      </c>
      <c r="V57" s="4">
        <f>U57/SUM(U$57:U$68)</f>
        <v>0.43400447427293065</v>
      </c>
      <c r="W57" s="3">
        <v>297</v>
      </c>
      <c r="X57" s="4">
        <f>W57/SUM(W$57:W$68)</f>
        <v>0.20412371134020618</v>
      </c>
      <c r="Y57" s="3">
        <v>11</v>
      </c>
      <c r="Z57" s="5">
        <f>Y57/SUM(Y$57:Y$68)</f>
        <v>0.15714285714285714</v>
      </c>
    </row>
    <row r="58" spans="1:26" x14ac:dyDescent="0.3">
      <c r="A58" s="182"/>
      <c r="B58" s="8" t="s">
        <v>127</v>
      </c>
      <c r="C58" s="3">
        <v>104</v>
      </c>
      <c r="D58" s="4">
        <f t="shared" ref="D58:F68" si="115">C58/SUM(C$57:C$68)</f>
        <v>3.797006206644761E-2</v>
      </c>
      <c r="E58" s="3">
        <v>597</v>
      </c>
      <c r="F58" s="4">
        <f t="shared" si="115"/>
        <v>0.27062556663644605</v>
      </c>
      <c r="G58" s="3">
        <v>724</v>
      </c>
      <c r="H58" s="4">
        <f t="shared" ref="H58" si="116">G58/SUM(G$57:G$68)</f>
        <v>0.34199338686820974</v>
      </c>
      <c r="I58" s="3">
        <v>26</v>
      </c>
      <c r="J58" s="5">
        <f t="shared" ref="J58:L58" si="117">I58/SUM(I$57:I$68)</f>
        <v>0.2988505747126437</v>
      </c>
      <c r="K58" s="3">
        <v>37</v>
      </c>
      <c r="L58" s="4">
        <f t="shared" si="117"/>
        <v>1.3019000703729768E-2</v>
      </c>
      <c r="M58" s="3">
        <v>435</v>
      </c>
      <c r="N58" s="4">
        <f t="shared" ref="N58" si="118">M58/SUM(M$57:M$68)</f>
        <v>0.22503879979306776</v>
      </c>
      <c r="O58" s="3">
        <v>621</v>
      </c>
      <c r="P58" s="4">
        <f t="shared" ref="P58" si="119">O58/SUM(O$57:O$68)</f>
        <v>0.31363636363636366</v>
      </c>
      <c r="Q58" s="3">
        <v>10</v>
      </c>
      <c r="R58" s="5">
        <f t="shared" ref="R58:T58" si="120">Q58/SUM(Q$57:Q$68)</f>
        <v>0.20833333333333334</v>
      </c>
      <c r="S58" s="3">
        <v>30</v>
      </c>
      <c r="T58" s="4">
        <f t="shared" si="120"/>
        <v>1.171875E-2</v>
      </c>
      <c r="U58" s="3">
        <v>408</v>
      </c>
      <c r="V58" s="4">
        <f t="shared" ref="V58" si="121">U58/SUM(U$57:U$68)</f>
        <v>0.22818791946308725</v>
      </c>
      <c r="W58" s="3">
        <v>482</v>
      </c>
      <c r="X58" s="4">
        <f t="shared" ref="X58" si="122">W58/SUM(W$57:W$68)</f>
        <v>0.33127147766323023</v>
      </c>
      <c r="Y58" s="3">
        <v>16</v>
      </c>
      <c r="Z58" s="5">
        <f t="shared" ref="Z58" si="123">Y58/SUM(Y$57:Y$68)</f>
        <v>0.22857142857142856</v>
      </c>
    </row>
    <row r="59" spans="1:26" x14ac:dyDescent="0.3">
      <c r="A59" s="182"/>
      <c r="B59" s="8" t="s">
        <v>128</v>
      </c>
      <c r="C59" s="3">
        <v>468</v>
      </c>
      <c r="D59" s="4">
        <f t="shared" si="115"/>
        <v>0.17086527929901424</v>
      </c>
      <c r="E59" s="3">
        <v>583</v>
      </c>
      <c r="F59" s="4">
        <f t="shared" si="115"/>
        <v>0.26427923844061652</v>
      </c>
      <c r="G59" s="3">
        <v>642</v>
      </c>
      <c r="H59" s="4">
        <f t="shared" ref="H59" si="124">G59/SUM(G$57:G$68)</f>
        <v>0.30325932923948984</v>
      </c>
      <c r="I59" s="3">
        <v>20</v>
      </c>
      <c r="J59" s="5">
        <f t="shared" ref="J59:L59" si="125">I59/SUM(I$57:I$68)</f>
        <v>0.22988505747126436</v>
      </c>
      <c r="K59" s="3">
        <v>170</v>
      </c>
      <c r="L59" s="4">
        <f t="shared" si="125"/>
        <v>5.9817030260380016E-2</v>
      </c>
      <c r="M59" s="3">
        <v>546</v>
      </c>
      <c r="N59" s="4">
        <f t="shared" ref="N59" si="126">M59/SUM(M$57:M$68)</f>
        <v>0.28246249353336783</v>
      </c>
      <c r="O59" s="3">
        <v>509</v>
      </c>
      <c r="P59" s="4">
        <f t="shared" ref="P59" si="127">O59/SUM(O$57:O$68)</f>
        <v>0.25707070707070706</v>
      </c>
      <c r="Q59" s="3">
        <v>19</v>
      </c>
      <c r="R59" s="5">
        <f t="shared" ref="R59:T59" si="128">Q59/SUM(Q$57:Q$68)</f>
        <v>0.39583333333333331</v>
      </c>
      <c r="S59" s="3">
        <v>16</v>
      </c>
      <c r="T59" s="4">
        <f t="shared" si="128"/>
        <v>6.2500000000000003E-3</v>
      </c>
      <c r="U59" s="3">
        <v>428</v>
      </c>
      <c r="V59" s="4">
        <f t="shared" ref="V59" si="129">U59/SUM(U$57:U$68)</f>
        <v>0.23937360178970918</v>
      </c>
      <c r="W59" s="3">
        <v>425</v>
      </c>
      <c r="X59" s="4">
        <f t="shared" ref="X59" si="130">W59/SUM(W$57:W$68)</f>
        <v>0.29209621993127149</v>
      </c>
      <c r="Y59" s="3">
        <v>25</v>
      </c>
      <c r="Z59" s="5">
        <f t="shared" ref="Z59" si="131">Y59/SUM(Y$57:Y$68)</f>
        <v>0.35714285714285715</v>
      </c>
    </row>
    <row r="60" spans="1:26" x14ac:dyDescent="0.3">
      <c r="A60" s="182"/>
      <c r="B60" s="8" t="s">
        <v>129</v>
      </c>
      <c r="C60" s="3">
        <v>9</v>
      </c>
      <c r="D60" s="4">
        <f t="shared" si="115"/>
        <v>3.2858707557502738E-3</v>
      </c>
      <c r="E60" s="3">
        <v>278</v>
      </c>
      <c r="F60" s="4">
        <f t="shared" si="115"/>
        <v>0.12601994560290117</v>
      </c>
      <c r="G60" s="3">
        <v>261</v>
      </c>
      <c r="H60" s="4">
        <f t="shared" ref="H60" si="132">G60/SUM(G$57:G$68)</f>
        <v>0.12328767123287671</v>
      </c>
      <c r="I60" s="3">
        <v>14</v>
      </c>
      <c r="J60" s="5">
        <f t="shared" ref="J60:L60" si="133">I60/SUM(I$57:I$68)</f>
        <v>0.16091954022988506</v>
      </c>
      <c r="K60" s="3">
        <v>7</v>
      </c>
      <c r="L60" s="4">
        <f t="shared" si="133"/>
        <v>2.4630541871921183E-3</v>
      </c>
      <c r="M60" s="3">
        <v>195</v>
      </c>
      <c r="N60" s="4">
        <f t="shared" ref="N60" si="134">M60/SUM(M$57:M$68)</f>
        <v>0.10087946197620279</v>
      </c>
      <c r="O60" s="3">
        <v>398</v>
      </c>
      <c r="P60" s="4">
        <f t="shared" ref="P60" si="135">O60/SUM(O$57:O$68)</f>
        <v>0.201010101010101</v>
      </c>
      <c r="Q60" s="3">
        <v>8</v>
      </c>
      <c r="R60" s="5">
        <f t="shared" ref="R60:T60" si="136">Q60/SUM(Q$57:Q$68)</f>
        <v>0.16666666666666666</v>
      </c>
      <c r="S60" s="3">
        <v>1</v>
      </c>
      <c r="T60" s="4">
        <f t="shared" si="136"/>
        <v>3.9062500000000002E-4</v>
      </c>
      <c r="U60" s="3">
        <v>151</v>
      </c>
      <c r="V60" s="4">
        <f t="shared" ref="V60" si="137">U60/SUM(U$57:U$68)</f>
        <v>8.4451901565995524E-2</v>
      </c>
      <c r="W60" s="3">
        <v>196</v>
      </c>
      <c r="X60" s="4">
        <f t="shared" ref="X60" si="138">W60/SUM(W$57:W$68)</f>
        <v>0.13470790378006872</v>
      </c>
      <c r="Y60" s="3">
        <v>13</v>
      </c>
      <c r="Z60" s="5">
        <f t="shared" ref="Z60" si="139">Y60/SUM(Y$57:Y$68)</f>
        <v>0.18571428571428572</v>
      </c>
    </row>
    <row r="61" spans="1:26" x14ac:dyDescent="0.3">
      <c r="A61" s="182"/>
      <c r="B61" s="8" t="s">
        <v>130</v>
      </c>
      <c r="C61" s="3">
        <v>1</v>
      </c>
      <c r="D61" s="4">
        <f t="shared" si="115"/>
        <v>3.6509675063891932E-4</v>
      </c>
      <c r="E61" s="3">
        <v>27</v>
      </c>
      <c r="F61" s="4">
        <f t="shared" si="115"/>
        <v>1.2239347234814143E-2</v>
      </c>
      <c r="G61" s="3">
        <v>37</v>
      </c>
      <c r="H61" s="4">
        <f t="shared" ref="H61" si="140">G61/SUM(G$57:G$68)</f>
        <v>1.7477562588568731E-2</v>
      </c>
      <c r="I61" s="3">
        <v>10</v>
      </c>
      <c r="J61" s="5">
        <f t="shared" ref="J61:L61" si="141">I61/SUM(I$57:I$68)</f>
        <v>0.11494252873563218</v>
      </c>
      <c r="K61" s="3">
        <v>0</v>
      </c>
      <c r="L61" s="4">
        <f t="shared" si="141"/>
        <v>0</v>
      </c>
      <c r="M61" s="3">
        <v>24</v>
      </c>
      <c r="N61" s="4">
        <f t="shared" ref="N61" si="142">M61/SUM(M$57:M$68)</f>
        <v>1.2415933781686497E-2</v>
      </c>
      <c r="O61" s="3">
        <v>71</v>
      </c>
      <c r="P61" s="4">
        <f t="shared" ref="P61" si="143">O61/SUM(O$57:O$68)</f>
        <v>3.5858585858585861E-2</v>
      </c>
      <c r="Q61" s="3">
        <v>2</v>
      </c>
      <c r="R61" s="5">
        <f t="shared" ref="R61:T61" si="144">Q61/SUM(Q$57:Q$68)</f>
        <v>4.1666666666666664E-2</v>
      </c>
      <c r="S61" s="3">
        <v>1</v>
      </c>
      <c r="T61" s="4">
        <f t="shared" si="144"/>
        <v>3.9062500000000002E-4</v>
      </c>
      <c r="U61" s="3">
        <v>23</v>
      </c>
      <c r="V61" s="4">
        <f t="shared" ref="V61" si="145">U61/SUM(U$57:U$68)</f>
        <v>1.2863534675615212E-2</v>
      </c>
      <c r="W61" s="3">
        <v>45</v>
      </c>
      <c r="X61" s="4">
        <f t="shared" ref="X61" si="146">W61/SUM(W$57:W$68)</f>
        <v>3.0927835051546393E-2</v>
      </c>
      <c r="Y61" s="3">
        <v>3</v>
      </c>
      <c r="Z61" s="5">
        <f t="shared" ref="Z61" si="147">Y61/SUM(Y$57:Y$68)</f>
        <v>4.2857142857142858E-2</v>
      </c>
    </row>
    <row r="62" spans="1:26" x14ac:dyDescent="0.3">
      <c r="A62" s="182"/>
      <c r="B62" s="8" t="s">
        <v>131</v>
      </c>
      <c r="C62" s="3">
        <v>0</v>
      </c>
      <c r="D62" s="4">
        <f t="shared" si="115"/>
        <v>0</v>
      </c>
      <c r="E62" s="3">
        <v>0</v>
      </c>
      <c r="F62" s="4">
        <f t="shared" si="115"/>
        <v>0</v>
      </c>
      <c r="G62" s="3">
        <v>0</v>
      </c>
      <c r="H62" s="4">
        <f t="shared" ref="H62" si="148">G62/SUM(G$57:G$68)</f>
        <v>0</v>
      </c>
      <c r="I62" s="3">
        <v>0</v>
      </c>
      <c r="J62" s="5">
        <f t="shared" ref="J62:L62" si="149">I62/SUM(I$57:I$68)</f>
        <v>0</v>
      </c>
      <c r="K62" s="3">
        <v>0</v>
      </c>
      <c r="L62" s="4">
        <f t="shared" si="149"/>
        <v>0</v>
      </c>
      <c r="M62" s="3">
        <v>1</v>
      </c>
      <c r="N62" s="4">
        <f t="shared" ref="N62" si="150">M62/SUM(M$57:M$68)</f>
        <v>5.1733057423693739E-4</v>
      </c>
      <c r="O62" s="3">
        <v>11</v>
      </c>
      <c r="P62" s="4">
        <f t="shared" ref="P62" si="151">O62/SUM(O$57:O$68)</f>
        <v>5.5555555555555558E-3</v>
      </c>
      <c r="Q62" s="3">
        <v>1</v>
      </c>
      <c r="R62" s="5">
        <f t="shared" ref="R62:T62" si="152">Q62/SUM(Q$57:Q$68)</f>
        <v>2.0833333333333332E-2</v>
      </c>
      <c r="S62" s="3">
        <v>0</v>
      </c>
      <c r="T62" s="4">
        <f t="shared" si="152"/>
        <v>0</v>
      </c>
      <c r="U62" s="3">
        <v>2</v>
      </c>
      <c r="V62" s="4">
        <f t="shared" ref="V62" si="153">U62/SUM(U$57:U$68)</f>
        <v>1.1185682326621924E-3</v>
      </c>
      <c r="W62" s="3">
        <v>6</v>
      </c>
      <c r="X62" s="4">
        <f t="shared" ref="X62" si="154">W62/SUM(W$57:W$68)</f>
        <v>4.1237113402061857E-3</v>
      </c>
      <c r="Y62" s="3">
        <v>2</v>
      </c>
      <c r="Z62" s="5">
        <f t="shared" ref="Z62" si="155">Y62/SUM(Y$57:Y$68)</f>
        <v>2.8571428571428571E-2</v>
      </c>
    </row>
    <row r="63" spans="1:26" x14ac:dyDescent="0.3">
      <c r="A63" s="182"/>
      <c r="B63" s="8" t="s">
        <v>132</v>
      </c>
      <c r="C63" s="3">
        <v>0</v>
      </c>
      <c r="D63" s="4">
        <f t="shared" si="115"/>
        <v>0</v>
      </c>
      <c r="E63" s="3">
        <v>0</v>
      </c>
      <c r="F63" s="4">
        <f t="shared" si="115"/>
        <v>0</v>
      </c>
      <c r="G63" s="3">
        <v>0</v>
      </c>
      <c r="H63" s="4">
        <f t="shared" ref="H63" si="156">G63/SUM(G$57:G$68)</f>
        <v>0</v>
      </c>
      <c r="I63" s="3">
        <v>0</v>
      </c>
      <c r="J63" s="5">
        <f t="shared" ref="J63:L63" si="157">I63/SUM(I$57:I$68)</f>
        <v>0</v>
      </c>
      <c r="K63" s="3">
        <v>0</v>
      </c>
      <c r="L63" s="4">
        <f t="shared" si="157"/>
        <v>0</v>
      </c>
      <c r="M63" s="3">
        <v>1</v>
      </c>
      <c r="N63" s="4">
        <f t="shared" ref="N63" si="158">M63/SUM(M$57:M$68)</f>
        <v>5.1733057423693739E-4</v>
      </c>
      <c r="O63" s="3">
        <v>2</v>
      </c>
      <c r="P63" s="4">
        <f t="shared" ref="P63" si="159">O63/SUM(O$57:O$68)</f>
        <v>1.0101010101010101E-3</v>
      </c>
      <c r="Q63" s="3">
        <v>0</v>
      </c>
      <c r="R63" s="5">
        <f t="shared" ref="R63:T63" si="160">Q63/SUM(Q$57:Q$68)</f>
        <v>0</v>
      </c>
      <c r="S63" s="3">
        <v>0</v>
      </c>
      <c r="T63" s="4">
        <f t="shared" si="160"/>
        <v>0</v>
      </c>
      <c r="U63" s="3">
        <v>0</v>
      </c>
      <c r="V63" s="4">
        <f t="shared" ref="V63" si="161">U63/SUM(U$57:U$68)</f>
        <v>0</v>
      </c>
      <c r="W63" s="3">
        <v>4</v>
      </c>
      <c r="X63" s="4">
        <f t="shared" ref="X63" si="162">W63/SUM(W$57:W$68)</f>
        <v>2.7491408934707906E-3</v>
      </c>
      <c r="Y63" s="3">
        <v>0</v>
      </c>
      <c r="Z63" s="5">
        <f t="shared" ref="Z63" si="163">Y63/SUM(Y$57:Y$68)</f>
        <v>0</v>
      </c>
    </row>
    <row r="64" spans="1:26" x14ac:dyDescent="0.3">
      <c r="A64" s="182"/>
      <c r="B64" s="8" t="s">
        <v>133</v>
      </c>
      <c r="C64" s="3">
        <v>0</v>
      </c>
      <c r="D64" s="4">
        <f t="shared" si="115"/>
        <v>0</v>
      </c>
      <c r="E64" s="3">
        <v>0</v>
      </c>
      <c r="F64" s="4">
        <f t="shared" si="115"/>
        <v>0</v>
      </c>
      <c r="G64" s="3">
        <v>0</v>
      </c>
      <c r="H64" s="4">
        <f t="shared" ref="H64" si="164">G64/SUM(G$57:G$68)</f>
        <v>0</v>
      </c>
      <c r="I64" s="3">
        <v>0</v>
      </c>
      <c r="J64" s="5">
        <f t="shared" ref="J64:L64" si="165">I64/SUM(I$57:I$68)</f>
        <v>0</v>
      </c>
      <c r="K64" s="3">
        <v>0</v>
      </c>
      <c r="L64" s="4">
        <f t="shared" si="165"/>
        <v>0</v>
      </c>
      <c r="M64" s="3">
        <v>0</v>
      </c>
      <c r="N64" s="4">
        <f t="shared" ref="N64" si="166">M64/SUM(M$57:M$68)</f>
        <v>0</v>
      </c>
      <c r="O64" s="3">
        <v>0</v>
      </c>
      <c r="P64" s="4">
        <f t="shared" ref="P64" si="167">O64/SUM(O$57:O$68)</f>
        <v>0</v>
      </c>
      <c r="Q64" s="3">
        <v>0</v>
      </c>
      <c r="R64" s="5">
        <f t="shared" ref="R64:T64" si="168">Q64/SUM(Q$57:Q$68)</f>
        <v>0</v>
      </c>
      <c r="S64" s="3">
        <v>0</v>
      </c>
      <c r="T64" s="4">
        <f t="shared" si="168"/>
        <v>0</v>
      </c>
      <c r="U64" s="3">
        <v>0</v>
      </c>
      <c r="V64" s="4">
        <f t="shared" ref="V64" si="169">U64/SUM(U$57:U$68)</f>
        <v>0</v>
      </c>
      <c r="W64" s="3">
        <v>0</v>
      </c>
      <c r="X64" s="4">
        <f t="shared" ref="X64" si="170">W64/SUM(W$57:W$68)</f>
        <v>0</v>
      </c>
      <c r="Y64" s="3">
        <v>0</v>
      </c>
      <c r="Z64" s="5">
        <f t="shared" ref="Z64" si="171">Y64/SUM(Y$57:Y$68)</f>
        <v>0</v>
      </c>
    </row>
    <row r="65" spans="1:26" x14ac:dyDescent="0.3">
      <c r="A65" s="182"/>
      <c r="B65" s="8" t="s">
        <v>134</v>
      </c>
      <c r="C65" s="3">
        <v>0</v>
      </c>
      <c r="D65" s="4">
        <f t="shared" si="115"/>
        <v>0</v>
      </c>
      <c r="E65" s="3">
        <v>0</v>
      </c>
      <c r="F65" s="4">
        <f t="shared" si="115"/>
        <v>0</v>
      </c>
      <c r="G65" s="3">
        <v>0</v>
      </c>
      <c r="H65" s="4">
        <f t="shared" ref="H65" si="172">G65/SUM(G$57:G$68)</f>
        <v>0</v>
      </c>
      <c r="I65" s="3">
        <v>0</v>
      </c>
      <c r="J65" s="5">
        <f t="shared" ref="J65:L65" si="173">I65/SUM(I$57:I$68)</f>
        <v>0</v>
      </c>
      <c r="K65" s="3">
        <v>0</v>
      </c>
      <c r="L65" s="4">
        <f t="shared" si="173"/>
        <v>0</v>
      </c>
      <c r="M65" s="3">
        <v>0</v>
      </c>
      <c r="N65" s="4">
        <f t="shared" ref="N65" si="174">M65/SUM(M$57:M$68)</f>
        <v>0</v>
      </c>
      <c r="O65" s="3">
        <v>0</v>
      </c>
      <c r="P65" s="4">
        <f t="shared" ref="P65" si="175">O65/SUM(O$57:O$68)</f>
        <v>0</v>
      </c>
      <c r="Q65" s="3">
        <v>0</v>
      </c>
      <c r="R65" s="5">
        <f t="shared" ref="R65:T65" si="176">Q65/SUM(Q$57:Q$68)</f>
        <v>0</v>
      </c>
      <c r="S65" s="3">
        <v>0</v>
      </c>
      <c r="T65" s="4">
        <f t="shared" si="176"/>
        <v>0</v>
      </c>
      <c r="U65" s="3">
        <v>0</v>
      </c>
      <c r="V65" s="4">
        <f t="shared" ref="V65" si="177">U65/SUM(U$57:U$68)</f>
        <v>0</v>
      </c>
      <c r="W65" s="3">
        <v>0</v>
      </c>
      <c r="X65" s="4">
        <f t="shared" ref="X65" si="178">W65/SUM(W$57:W$68)</f>
        <v>0</v>
      </c>
      <c r="Y65" s="3">
        <v>0</v>
      </c>
      <c r="Z65" s="5">
        <f t="shared" ref="Z65" si="179">Y65/SUM(Y$57:Y$68)</f>
        <v>0</v>
      </c>
    </row>
    <row r="66" spans="1:26" x14ac:dyDescent="0.3">
      <c r="A66" s="182"/>
      <c r="B66" s="8" t="s">
        <v>135</v>
      </c>
      <c r="C66" s="3">
        <v>0</v>
      </c>
      <c r="D66" s="4">
        <f t="shared" si="115"/>
        <v>0</v>
      </c>
      <c r="E66" s="3">
        <v>0</v>
      </c>
      <c r="F66" s="4">
        <f t="shared" si="115"/>
        <v>0</v>
      </c>
      <c r="G66" s="3">
        <v>0</v>
      </c>
      <c r="H66" s="4">
        <f t="shared" ref="H66" si="180">G66/SUM(G$57:G$68)</f>
        <v>0</v>
      </c>
      <c r="I66" s="3">
        <v>0</v>
      </c>
      <c r="J66" s="5">
        <f t="shared" ref="J66:L66" si="181">I66/SUM(I$57:I$68)</f>
        <v>0</v>
      </c>
      <c r="K66" s="3">
        <v>0</v>
      </c>
      <c r="L66" s="4">
        <f t="shared" si="181"/>
        <v>0</v>
      </c>
      <c r="M66" s="3">
        <v>0</v>
      </c>
      <c r="N66" s="4">
        <f t="shared" ref="N66" si="182">M66/SUM(M$57:M$68)</f>
        <v>0</v>
      </c>
      <c r="O66" s="3">
        <v>0</v>
      </c>
      <c r="P66" s="4">
        <f t="shared" ref="P66" si="183">O66/SUM(O$57:O$68)</f>
        <v>0</v>
      </c>
      <c r="Q66" s="3">
        <v>0</v>
      </c>
      <c r="R66" s="5">
        <f t="shared" ref="R66:T66" si="184">Q66/SUM(Q$57:Q$68)</f>
        <v>0</v>
      </c>
      <c r="S66" s="3">
        <v>0</v>
      </c>
      <c r="T66" s="4">
        <f t="shared" si="184"/>
        <v>0</v>
      </c>
      <c r="U66" s="3">
        <v>0</v>
      </c>
      <c r="V66" s="4">
        <f t="shared" ref="V66" si="185">U66/SUM(U$57:U$68)</f>
        <v>0</v>
      </c>
      <c r="W66" s="3">
        <v>0</v>
      </c>
      <c r="X66" s="4">
        <f t="shared" ref="X66" si="186">W66/SUM(W$57:W$68)</f>
        <v>0</v>
      </c>
      <c r="Y66" s="3">
        <v>0</v>
      </c>
      <c r="Z66" s="5">
        <f t="shared" ref="Z66" si="187">Y66/SUM(Y$57:Y$68)</f>
        <v>0</v>
      </c>
    </row>
    <row r="67" spans="1:26" x14ac:dyDescent="0.3">
      <c r="A67" s="182"/>
      <c r="B67" s="8" t="s">
        <v>136</v>
      </c>
      <c r="C67" s="3">
        <v>0</v>
      </c>
      <c r="D67" s="4">
        <f t="shared" si="115"/>
        <v>0</v>
      </c>
      <c r="E67" s="3">
        <v>0</v>
      </c>
      <c r="F67" s="4">
        <f t="shared" si="115"/>
        <v>0</v>
      </c>
      <c r="G67" s="3">
        <v>0</v>
      </c>
      <c r="H67" s="4">
        <f t="shared" ref="H67" si="188">G67/SUM(G$57:G$68)</f>
        <v>0</v>
      </c>
      <c r="I67" s="3">
        <v>0</v>
      </c>
      <c r="J67" s="5">
        <f t="shared" ref="J67:L67" si="189">I67/SUM(I$57:I$68)</f>
        <v>0</v>
      </c>
      <c r="K67" s="3">
        <v>0</v>
      </c>
      <c r="L67" s="4">
        <f t="shared" si="189"/>
        <v>0</v>
      </c>
      <c r="M67" s="3">
        <v>0</v>
      </c>
      <c r="N67" s="4">
        <f t="shared" ref="N67" si="190">M67/SUM(M$57:M$68)</f>
        <v>0</v>
      </c>
      <c r="O67" s="3">
        <v>0</v>
      </c>
      <c r="P67" s="4">
        <f t="shared" ref="P67" si="191">O67/SUM(O$57:O$68)</f>
        <v>0</v>
      </c>
      <c r="Q67" s="3">
        <v>0</v>
      </c>
      <c r="R67" s="5">
        <f t="shared" ref="R67:T67" si="192">Q67/SUM(Q$57:Q$68)</f>
        <v>0</v>
      </c>
      <c r="S67" s="3">
        <v>0</v>
      </c>
      <c r="T67" s="4">
        <f t="shared" si="192"/>
        <v>0</v>
      </c>
      <c r="U67" s="3">
        <v>0</v>
      </c>
      <c r="V67" s="4">
        <f t="shared" ref="V67" si="193">U67/SUM(U$57:U$68)</f>
        <v>0</v>
      </c>
      <c r="W67" s="3">
        <v>0</v>
      </c>
      <c r="X67" s="4">
        <f t="shared" ref="X67" si="194">W67/SUM(W$57:W$68)</f>
        <v>0</v>
      </c>
      <c r="Y67" s="3">
        <v>0</v>
      </c>
      <c r="Z67" s="5">
        <f t="shared" ref="Z67" si="195">Y67/SUM(Y$57:Y$68)</f>
        <v>0</v>
      </c>
    </row>
    <row r="68" spans="1:26" s="54" customFormat="1" ht="15" thickBot="1" x14ac:dyDescent="0.35">
      <c r="A68" s="183"/>
      <c r="B68" s="54" t="s">
        <v>137</v>
      </c>
      <c r="C68" s="57">
        <v>0</v>
      </c>
      <c r="D68" s="61">
        <f t="shared" si="115"/>
        <v>0</v>
      </c>
      <c r="E68" s="57">
        <v>0</v>
      </c>
      <c r="F68" s="61">
        <f t="shared" si="115"/>
        <v>0</v>
      </c>
      <c r="G68" s="57">
        <v>0</v>
      </c>
      <c r="H68" s="61">
        <f t="shared" ref="H68" si="196">G68/SUM(G$57:G$68)</f>
        <v>0</v>
      </c>
      <c r="I68" s="57">
        <v>0</v>
      </c>
      <c r="J68" s="62">
        <f t="shared" ref="J68:L68" si="197">I68/SUM(I$57:I$68)</f>
        <v>0</v>
      </c>
      <c r="K68" s="57">
        <v>0</v>
      </c>
      <c r="L68" s="61">
        <f t="shared" si="197"/>
        <v>0</v>
      </c>
      <c r="M68" s="57">
        <v>0</v>
      </c>
      <c r="N68" s="61">
        <f t="shared" ref="N68" si="198">M68/SUM(M$57:M$68)</f>
        <v>0</v>
      </c>
      <c r="O68" s="57">
        <v>0</v>
      </c>
      <c r="P68" s="61">
        <f t="shared" ref="P68" si="199">O68/SUM(O$57:O$68)</f>
        <v>0</v>
      </c>
      <c r="Q68" s="57">
        <v>0</v>
      </c>
      <c r="R68" s="62">
        <f t="shared" ref="R68:T68" si="200">Q68/SUM(Q$57:Q$68)</f>
        <v>0</v>
      </c>
      <c r="S68" s="57">
        <v>0</v>
      </c>
      <c r="T68" s="61">
        <f t="shared" si="200"/>
        <v>0</v>
      </c>
      <c r="U68" s="57">
        <v>0</v>
      </c>
      <c r="V68" s="61">
        <f t="shared" ref="V68" si="201">U68/SUM(U$57:U$68)</f>
        <v>0</v>
      </c>
      <c r="W68" s="57">
        <v>0</v>
      </c>
      <c r="X68" s="61">
        <f t="shared" ref="X68" si="202">W68/SUM(W$57:W$68)</f>
        <v>0</v>
      </c>
      <c r="Y68" s="57">
        <v>0</v>
      </c>
      <c r="Z68" s="62">
        <f t="shared" ref="Z68" si="203">Y68/SUM(Y$57:Y$68)</f>
        <v>0</v>
      </c>
    </row>
    <row r="69" spans="1:26" x14ac:dyDescent="0.3">
      <c r="A69" s="181" t="s">
        <v>10</v>
      </c>
      <c r="B69" s="8" t="s">
        <v>126</v>
      </c>
      <c r="C69" s="3">
        <v>3703</v>
      </c>
      <c r="D69" s="4">
        <f>C69/SUM(C$69:C$80)</f>
        <v>0.87458667926310818</v>
      </c>
      <c r="E69" s="3">
        <v>1268</v>
      </c>
      <c r="F69" s="4">
        <f>E69/SUM(E$69:E$80)</f>
        <v>0.2258639116494478</v>
      </c>
      <c r="G69" s="3">
        <v>1654</v>
      </c>
      <c r="H69" s="4">
        <f>G69/SUM(G$69:G$80)</f>
        <v>0.1977995694809854</v>
      </c>
      <c r="I69" s="3">
        <v>24</v>
      </c>
      <c r="J69" s="5">
        <f>I69/SUM(I$69:I$80)</f>
        <v>0.11009174311926606</v>
      </c>
      <c r="K69" s="3">
        <v>3646</v>
      </c>
      <c r="L69" s="4">
        <f>K69/SUM(K$69:K$80)</f>
        <v>0.85667293233082709</v>
      </c>
      <c r="M69" s="3">
        <v>1364</v>
      </c>
      <c r="N69" s="4">
        <f>M69/SUM(M$69:M$80)</f>
        <v>0.25495327102803739</v>
      </c>
      <c r="O69" s="3">
        <v>1873</v>
      </c>
      <c r="P69" s="4">
        <f>O69/SUM(O$69:O$80)</f>
        <v>0.21427754261526141</v>
      </c>
      <c r="Q69" s="3">
        <v>32</v>
      </c>
      <c r="R69" s="5">
        <f>Q69/SUM(Q$69:Q$80)</f>
        <v>0.16842105263157894</v>
      </c>
      <c r="S69" s="3">
        <v>4330</v>
      </c>
      <c r="T69" s="4">
        <f>S69/SUM(S$69:S$80)</f>
        <v>0.94438386041439482</v>
      </c>
      <c r="U69" s="3">
        <v>1422</v>
      </c>
      <c r="V69" s="4">
        <f>U69/SUM(U$69:U$80)</f>
        <v>0.26421404682274247</v>
      </c>
      <c r="W69" s="3">
        <v>1628</v>
      </c>
      <c r="X69" s="4">
        <f>W69/SUM(W$69:W$80)</f>
        <v>0.20459972351388714</v>
      </c>
      <c r="Y69" s="3">
        <v>48</v>
      </c>
      <c r="Z69" s="5">
        <f>Y69/SUM(Y$69:Y$80)</f>
        <v>0.26373626373626374</v>
      </c>
    </row>
    <row r="70" spans="1:26" x14ac:dyDescent="0.3">
      <c r="A70" s="182"/>
      <c r="B70" s="8" t="s">
        <v>127</v>
      </c>
      <c r="C70" s="3">
        <v>289</v>
      </c>
      <c r="D70" s="4">
        <f t="shared" ref="D70:F80" si="204">C70/SUM(C$69:C$80)</f>
        <v>6.82569674067076E-2</v>
      </c>
      <c r="E70" s="3">
        <v>1709</v>
      </c>
      <c r="F70" s="4">
        <f t="shared" si="204"/>
        <v>0.30441752760954754</v>
      </c>
      <c r="G70" s="3">
        <v>2791</v>
      </c>
      <c r="H70" s="4">
        <f t="shared" ref="H70" si="205">G70/SUM(G$69:G$80)</f>
        <v>0.33377182492226742</v>
      </c>
      <c r="I70" s="3">
        <v>92</v>
      </c>
      <c r="J70" s="5">
        <f t="shared" ref="J70:L70" si="206">I70/SUM(I$69:I$80)</f>
        <v>0.42201834862385323</v>
      </c>
      <c r="K70" s="3">
        <v>172</v>
      </c>
      <c r="L70" s="4">
        <f t="shared" si="206"/>
        <v>4.0413533834586464E-2</v>
      </c>
      <c r="M70" s="3">
        <v>1304</v>
      </c>
      <c r="N70" s="4">
        <f t="shared" ref="N70" si="207">M70/SUM(M$69:M$80)</f>
        <v>0.24373831775700935</v>
      </c>
      <c r="O70" s="3">
        <v>2588</v>
      </c>
      <c r="P70" s="4">
        <f t="shared" ref="P70" si="208">O70/SUM(O$69:O$80)</f>
        <v>0.29607596384852991</v>
      </c>
      <c r="Q70" s="3">
        <v>64</v>
      </c>
      <c r="R70" s="5">
        <f t="shared" ref="R70:T70" si="209">Q70/SUM(Q$69:Q$80)</f>
        <v>0.33684210526315789</v>
      </c>
      <c r="S70" s="3">
        <v>124</v>
      </c>
      <c r="T70" s="4">
        <f t="shared" si="209"/>
        <v>2.7044711014176662E-2</v>
      </c>
      <c r="U70" s="3">
        <v>1263</v>
      </c>
      <c r="V70" s="4">
        <f t="shared" ref="V70" si="210">U70/SUM(U$69:U$80)</f>
        <v>0.23467112597547379</v>
      </c>
      <c r="W70" s="3">
        <v>2361</v>
      </c>
      <c r="X70" s="4">
        <f t="shared" ref="X70" si="211">W70/SUM(W$69:W$80)</f>
        <v>0.2967198692974739</v>
      </c>
      <c r="Y70" s="3">
        <v>54</v>
      </c>
      <c r="Z70" s="5">
        <f t="shared" ref="Z70" si="212">Y70/SUM(Y$69:Y$80)</f>
        <v>0.2967032967032967</v>
      </c>
    </row>
    <row r="71" spans="1:26" x14ac:dyDescent="0.3">
      <c r="A71" s="182"/>
      <c r="B71" s="8" t="s">
        <v>128</v>
      </c>
      <c r="C71" s="3">
        <v>225</v>
      </c>
      <c r="D71" s="4">
        <f t="shared" si="204"/>
        <v>5.3141237600377894E-2</v>
      </c>
      <c r="E71" s="3">
        <v>1555</v>
      </c>
      <c r="F71" s="4">
        <f t="shared" si="204"/>
        <v>0.27698610616316349</v>
      </c>
      <c r="G71" s="3">
        <v>2637</v>
      </c>
      <c r="H71" s="4">
        <f t="shared" ref="H71" si="213">G71/SUM(G$69:G$80)</f>
        <v>0.31535517818703657</v>
      </c>
      <c r="I71" s="3">
        <v>72</v>
      </c>
      <c r="J71" s="5">
        <f t="shared" ref="J71:L71" si="214">I71/SUM(I$69:I$80)</f>
        <v>0.33027522935779818</v>
      </c>
      <c r="K71" s="3">
        <v>418</v>
      </c>
      <c r="L71" s="4">
        <f t="shared" si="214"/>
        <v>9.8214285714285712E-2</v>
      </c>
      <c r="M71" s="3">
        <v>1761</v>
      </c>
      <c r="N71" s="4">
        <f t="shared" ref="N71" si="215">M71/SUM(M$69:M$80)</f>
        <v>0.3291588785046729</v>
      </c>
      <c r="O71" s="3">
        <v>2586</v>
      </c>
      <c r="P71" s="4">
        <f t="shared" ref="P71" si="216">O71/SUM(O$69:O$80)</f>
        <v>0.29584715707584947</v>
      </c>
      <c r="Q71" s="3">
        <v>63</v>
      </c>
      <c r="R71" s="5">
        <f t="shared" ref="R71:T71" si="217">Q71/SUM(Q$69:Q$80)</f>
        <v>0.33157894736842103</v>
      </c>
      <c r="S71" s="3">
        <v>124</v>
      </c>
      <c r="T71" s="4">
        <f t="shared" si="217"/>
        <v>2.7044711014176662E-2</v>
      </c>
      <c r="U71" s="3">
        <v>1769</v>
      </c>
      <c r="V71" s="4">
        <f t="shared" ref="V71" si="218">U71/SUM(U$69:U$80)</f>
        <v>0.32868821999256781</v>
      </c>
      <c r="W71" s="3">
        <v>2342</v>
      </c>
      <c r="X71" s="4">
        <f t="shared" ref="X71" si="219">W71/SUM(W$69:W$80)</f>
        <v>0.29433203468643959</v>
      </c>
      <c r="Y71" s="3">
        <v>47</v>
      </c>
      <c r="Z71" s="5">
        <f t="shared" ref="Z71" si="220">Y71/SUM(Y$69:Y$80)</f>
        <v>0.25824175824175827</v>
      </c>
    </row>
    <row r="72" spans="1:26" x14ac:dyDescent="0.3">
      <c r="A72" s="182"/>
      <c r="B72" s="8" t="s">
        <v>129</v>
      </c>
      <c r="C72" s="3">
        <v>15</v>
      </c>
      <c r="D72" s="4">
        <f t="shared" si="204"/>
        <v>3.5427491733585263E-3</v>
      </c>
      <c r="E72" s="3">
        <v>957</v>
      </c>
      <c r="F72" s="4">
        <f t="shared" si="204"/>
        <v>0.17046669041681511</v>
      </c>
      <c r="G72" s="3">
        <v>1142</v>
      </c>
      <c r="H72" s="4">
        <f t="shared" ref="H72" si="221">G72/SUM(G$69:G$80)</f>
        <v>0.13657019851710117</v>
      </c>
      <c r="I72" s="3">
        <v>23</v>
      </c>
      <c r="J72" s="5">
        <f t="shared" ref="J72:L72" si="222">I72/SUM(I$69:I$80)</f>
        <v>0.10550458715596331</v>
      </c>
      <c r="K72" s="3">
        <v>14</v>
      </c>
      <c r="L72" s="4">
        <f t="shared" si="222"/>
        <v>3.2894736842105261E-3</v>
      </c>
      <c r="M72" s="3">
        <v>809</v>
      </c>
      <c r="N72" s="4">
        <f t="shared" ref="N72" si="223">M72/SUM(M$69:M$80)</f>
        <v>0.15121495327102805</v>
      </c>
      <c r="O72" s="3">
        <v>1334</v>
      </c>
      <c r="P72" s="4">
        <f t="shared" ref="P72" si="224">O72/SUM(O$69:O$80)</f>
        <v>0.15261411737787439</v>
      </c>
      <c r="Q72" s="3">
        <v>23</v>
      </c>
      <c r="R72" s="5">
        <f t="shared" ref="R72:T72" si="225">Q72/SUM(Q$69:Q$80)</f>
        <v>0.12105263157894737</v>
      </c>
      <c r="S72" s="3">
        <v>7</v>
      </c>
      <c r="T72" s="4">
        <f t="shared" si="225"/>
        <v>1.5267175572519084E-3</v>
      </c>
      <c r="U72" s="3">
        <v>826</v>
      </c>
      <c r="V72" s="4">
        <f t="shared" ref="V72" si="226">U72/SUM(U$69:U$80)</f>
        <v>0.15347454477889261</v>
      </c>
      <c r="W72" s="3">
        <v>1343</v>
      </c>
      <c r="X72" s="4">
        <f t="shared" ref="X72" si="227">W72/SUM(W$69:W$80)</f>
        <v>0.16878220434837249</v>
      </c>
      <c r="Y72" s="3">
        <v>21</v>
      </c>
      <c r="Z72" s="5">
        <f t="shared" ref="Z72" si="228">Y72/SUM(Y$69:Y$80)</f>
        <v>0.11538461538461539</v>
      </c>
    </row>
    <row r="73" spans="1:26" x14ac:dyDescent="0.3">
      <c r="A73" s="182"/>
      <c r="B73" s="8" t="s">
        <v>130</v>
      </c>
      <c r="C73" s="3">
        <v>2</v>
      </c>
      <c r="D73" s="4">
        <f t="shared" si="204"/>
        <v>4.7236655644780352E-4</v>
      </c>
      <c r="E73" s="3">
        <v>125</v>
      </c>
      <c r="F73" s="4">
        <f t="shared" si="204"/>
        <v>2.2265764161026005E-2</v>
      </c>
      <c r="G73" s="3">
        <v>138</v>
      </c>
      <c r="H73" s="4">
        <f t="shared" ref="H73" si="229">G73/SUM(G$69:G$80)</f>
        <v>1.6503228892609422E-2</v>
      </c>
      <c r="I73" s="3">
        <v>7</v>
      </c>
      <c r="J73" s="5">
        <f t="shared" ref="J73:L73" si="230">I73/SUM(I$69:I$80)</f>
        <v>3.2110091743119268E-2</v>
      </c>
      <c r="K73" s="3">
        <v>2</v>
      </c>
      <c r="L73" s="4">
        <f t="shared" si="230"/>
        <v>4.6992481203007516E-4</v>
      </c>
      <c r="M73" s="3">
        <v>98</v>
      </c>
      <c r="N73" s="4">
        <f t="shared" ref="N73" si="231">M73/SUM(M$69:M$80)</f>
        <v>1.8317757009345795E-2</v>
      </c>
      <c r="O73" s="3">
        <v>284</v>
      </c>
      <c r="P73" s="4">
        <f t="shared" ref="P73" si="232">O73/SUM(O$69:O$80)</f>
        <v>3.2490561720626927E-2</v>
      </c>
      <c r="Q73" s="3">
        <v>6</v>
      </c>
      <c r="R73" s="5">
        <f t="shared" ref="R73:T73" si="233">Q73/SUM(Q$69:Q$80)</f>
        <v>3.1578947368421054E-2</v>
      </c>
      <c r="S73" s="3">
        <v>0</v>
      </c>
      <c r="T73" s="4">
        <f t="shared" si="233"/>
        <v>0</v>
      </c>
      <c r="U73" s="3">
        <v>97</v>
      </c>
      <c r="V73" s="4">
        <f t="shared" ref="V73" si="234">U73/SUM(U$69:U$80)</f>
        <v>1.8023039762170196E-2</v>
      </c>
      <c r="W73" s="3">
        <v>240</v>
      </c>
      <c r="X73" s="4">
        <f t="shared" ref="X73" si="235">W73/SUM(W$69:W$80)</f>
        <v>3.0162121402538645E-2</v>
      </c>
      <c r="Y73" s="3">
        <v>8</v>
      </c>
      <c r="Z73" s="5">
        <f t="shared" ref="Z73" si="236">Y73/SUM(Y$69:Y$80)</f>
        <v>4.3956043956043959E-2</v>
      </c>
    </row>
    <row r="74" spans="1:26" x14ac:dyDescent="0.3">
      <c r="A74" s="182"/>
      <c r="B74" s="8" t="s">
        <v>131</v>
      </c>
      <c r="C74" s="3">
        <v>0</v>
      </c>
      <c r="D74" s="4">
        <f t="shared" si="204"/>
        <v>0</v>
      </c>
      <c r="E74" s="3">
        <v>0</v>
      </c>
      <c r="F74" s="4">
        <f t="shared" si="204"/>
        <v>0</v>
      </c>
      <c r="G74" s="3">
        <v>0</v>
      </c>
      <c r="H74" s="4">
        <f t="shared" ref="H74" si="237">G74/SUM(G$69:G$80)</f>
        <v>0</v>
      </c>
      <c r="I74" s="3">
        <v>0</v>
      </c>
      <c r="J74" s="5">
        <f t="shared" ref="J74:L74" si="238">I74/SUM(I$69:I$80)</f>
        <v>0</v>
      </c>
      <c r="K74" s="3">
        <v>4</v>
      </c>
      <c r="L74" s="4">
        <f t="shared" si="238"/>
        <v>9.3984962406015032E-4</v>
      </c>
      <c r="M74" s="3">
        <v>4</v>
      </c>
      <c r="N74" s="4">
        <f t="shared" ref="N74" si="239">M74/SUM(M$69:M$80)</f>
        <v>7.4766355140186912E-4</v>
      </c>
      <c r="O74" s="3">
        <v>48</v>
      </c>
      <c r="P74" s="4">
        <f t="shared" ref="P74" si="240">O74/SUM(O$69:O$80)</f>
        <v>5.4913625443313123E-3</v>
      </c>
      <c r="Q74" s="3">
        <v>2</v>
      </c>
      <c r="R74" s="5">
        <f t="shared" ref="R74:T74" si="241">Q74/SUM(Q$69:Q$80)</f>
        <v>1.0526315789473684E-2</v>
      </c>
      <c r="S74" s="3">
        <v>0</v>
      </c>
      <c r="T74" s="4">
        <f t="shared" si="241"/>
        <v>0</v>
      </c>
      <c r="U74" s="3">
        <v>4</v>
      </c>
      <c r="V74" s="4">
        <f t="shared" ref="V74" si="242">U74/SUM(U$69:U$80)</f>
        <v>7.4321813452248237E-4</v>
      </c>
      <c r="W74" s="3">
        <v>34</v>
      </c>
      <c r="X74" s="4">
        <f t="shared" ref="X74" si="243">W74/SUM(W$69:W$80)</f>
        <v>4.2729671986929743E-3</v>
      </c>
      <c r="Y74" s="3">
        <v>3</v>
      </c>
      <c r="Z74" s="5">
        <f t="shared" ref="Z74" si="244">Y74/SUM(Y$69:Y$80)</f>
        <v>1.6483516483516484E-2</v>
      </c>
    </row>
    <row r="75" spans="1:26" x14ac:dyDescent="0.3">
      <c r="A75" s="182"/>
      <c r="B75" s="8" t="s">
        <v>132</v>
      </c>
      <c r="C75" s="3">
        <v>0</v>
      </c>
      <c r="D75" s="4">
        <f t="shared" si="204"/>
        <v>0</v>
      </c>
      <c r="E75" s="3">
        <v>0</v>
      </c>
      <c r="F75" s="4">
        <f t="shared" si="204"/>
        <v>0</v>
      </c>
      <c r="G75" s="3">
        <v>0</v>
      </c>
      <c r="H75" s="4">
        <f t="shared" ref="H75" si="245">G75/SUM(G$69:G$80)</f>
        <v>0</v>
      </c>
      <c r="I75" s="3">
        <v>0</v>
      </c>
      <c r="J75" s="5">
        <f t="shared" ref="J75:L75" si="246">I75/SUM(I$69:I$80)</f>
        <v>0</v>
      </c>
      <c r="K75" s="3">
        <v>0</v>
      </c>
      <c r="L75" s="4">
        <f t="shared" si="246"/>
        <v>0</v>
      </c>
      <c r="M75" s="3">
        <v>4</v>
      </c>
      <c r="N75" s="4">
        <f t="shared" ref="N75" si="247">M75/SUM(M$69:M$80)</f>
        <v>7.4766355140186912E-4</v>
      </c>
      <c r="O75" s="3">
        <v>21</v>
      </c>
      <c r="P75" s="4">
        <f t="shared" ref="P75" si="248">O75/SUM(O$69:O$80)</f>
        <v>2.4024711131449489E-3</v>
      </c>
      <c r="Q75" s="3">
        <v>0</v>
      </c>
      <c r="R75" s="5">
        <f t="shared" ref="R75:T75" si="249">Q75/SUM(Q$69:Q$80)</f>
        <v>0</v>
      </c>
      <c r="S75" s="3">
        <v>0</v>
      </c>
      <c r="T75" s="4">
        <f t="shared" si="249"/>
        <v>0</v>
      </c>
      <c r="U75" s="3">
        <v>1</v>
      </c>
      <c r="V75" s="4">
        <f t="shared" ref="V75" si="250">U75/SUM(U$69:U$80)</f>
        <v>1.8580453363062059E-4</v>
      </c>
      <c r="W75" s="3">
        <v>7</v>
      </c>
      <c r="X75" s="4">
        <f t="shared" ref="X75" si="251">W75/SUM(W$69:W$80)</f>
        <v>8.7972854090737713E-4</v>
      </c>
      <c r="Y75" s="3">
        <v>1</v>
      </c>
      <c r="Z75" s="5">
        <f t="shared" ref="Z75" si="252">Y75/SUM(Y$69:Y$80)</f>
        <v>5.4945054945054949E-3</v>
      </c>
    </row>
    <row r="76" spans="1:26" x14ac:dyDescent="0.3">
      <c r="A76" s="182"/>
      <c r="B76" s="8" t="s">
        <v>133</v>
      </c>
      <c r="C76" s="3">
        <v>0</v>
      </c>
      <c r="D76" s="4">
        <f t="shared" si="204"/>
        <v>0</v>
      </c>
      <c r="E76" s="3">
        <v>0</v>
      </c>
      <c r="F76" s="4">
        <f t="shared" si="204"/>
        <v>0</v>
      </c>
      <c r="G76" s="3">
        <v>0</v>
      </c>
      <c r="H76" s="4">
        <f t="shared" ref="H76" si="253">G76/SUM(G$69:G$80)</f>
        <v>0</v>
      </c>
      <c r="I76" s="3">
        <v>0</v>
      </c>
      <c r="J76" s="5">
        <f t="shared" ref="J76:L76" si="254">I76/SUM(I$69:I$80)</f>
        <v>0</v>
      </c>
      <c r="K76" s="3">
        <v>0</v>
      </c>
      <c r="L76" s="4">
        <f t="shared" si="254"/>
        <v>0</v>
      </c>
      <c r="M76" s="3">
        <v>6</v>
      </c>
      <c r="N76" s="4">
        <f t="shared" ref="N76" si="255">M76/SUM(M$69:M$80)</f>
        <v>1.1214953271028037E-3</v>
      </c>
      <c r="O76" s="3">
        <v>6</v>
      </c>
      <c r="P76" s="4">
        <f t="shared" ref="P76" si="256">O76/SUM(O$69:O$80)</f>
        <v>6.8642031804141404E-4</v>
      </c>
      <c r="Q76" s="3">
        <v>0</v>
      </c>
      <c r="R76" s="5">
        <f t="shared" ref="R76:T76" si="257">Q76/SUM(Q$69:Q$80)</f>
        <v>0</v>
      </c>
      <c r="S76" s="3">
        <v>0</v>
      </c>
      <c r="T76" s="4">
        <f t="shared" si="257"/>
        <v>0</v>
      </c>
      <c r="U76" s="3">
        <v>0</v>
      </c>
      <c r="V76" s="4">
        <f t="shared" ref="V76" si="258">U76/SUM(U$69:U$80)</f>
        <v>0</v>
      </c>
      <c r="W76" s="3">
        <v>1</v>
      </c>
      <c r="X76" s="4">
        <f t="shared" ref="X76" si="259">W76/SUM(W$69:W$80)</f>
        <v>1.2567550584391103E-4</v>
      </c>
      <c r="Y76" s="3">
        <v>0</v>
      </c>
      <c r="Z76" s="5">
        <f t="shared" ref="Z76" si="260">Y76/SUM(Y$69:Y$80)</f>
        <v>0</v>
      </c>
    </row>
    <row r="77" spans="1:26" x14ac:dyDescent="0.3">
      <c r="A77" s="182"/>
      <c r="B77" s="8" t="s">
        <v>134</v>
      </c>
      <c r="C77" s="3">
        <v>0</v>
      </c>
      <c r="D77" s="4">
        <f t="shared" si="204"/>
        <v>0</v>
      </c>
      <c r="E77" s="3">
        <v>0</v>
      </c>
      <c r="F77" s="4">
        <f t="shared" si="204"/>
        <v>0</v>
      </c>
      <c r="G77" s="3">
        <v>0</v>
      </c>
      <c r="H77" s="4">
        <f t="shared" ref="H77" si="261">G77/SUM(G$69:G$80)</f>
        <v>0</v>
      </c>
      <c r="I77" s="3">
        <v>0</v>
      </c>
      <c r="J77" s="5">
        <f t="shared" ref="J77:L77" si="262">I77/SUM(I$69:I$80)</f>
        <v>0</v>
      </c>
      <c r="K77" s="3">
        <v>0</v>
      </c>
      <c r="L77" s="4">
        <f t="shared" si="262"/>
        <v>0</v>
      </c>
      <c r="M77" s="3">
        <v>0</v>
      </c>
      <c r="N77" s="4">
        <f t="shared" ref="N77" si="263">M77/SUM(M$69:M$80)</f>
        <v>0</v>
      </c>
      <c r="O77" s="3">
        <v>1</v>
      </c>
      <c r="P77" s="4">
        <f t="shared" ref="P77" si="264">O77/SUM(O$69:O$80)</f>
        <v>1.1440338634023568E-4</v>
      </c>
      <c r="Q77" s="3">
        <v>0</v>
      </c>
      <c r="R77" s="5">
        <f t="shared" ref="R77:T77" si="265">Q77/SUM(Q$69:Q$80)</f>
        <v>0</v>
      </c>
      <c r="S77" s="3">
        <v>0</v>
      </c>
      <c r="T77" s="4">
        <f t="shared" si="265"/>
        <v>0</v>
      </c>
      <c r="U77" s="3">
        <v>0</v>
      </c>
      <c r="V77" s="4">
        <f t="shared" ref="V77" si="266">U77/SUM(U$69:U$80)</f>
        <v>0</v>
      </c>
      <c r="W77" s="3">
        <v>1</v>
      </c>
      <c r="X77" s="4">
        <f t="shared" ref="X77" si="267">W77/SUM(W$69:W$80)</f>
        <v>1.2567550584391103E-4</v>
      </c>
      <c r="Y77" s="3">
        <v>0</v>
      </c>
      <c r="Z77" s="5">
        <f t="shared" ref="Z77" si="268">Y77/SUM(Y$69:Y$80)</f>
        <v>0</v>
      </c>
    </row>
    <row r="78" spans="1:26" x14ac:dyDescent="0.3">
      <c r="A78" s="182"/>
      <c r="B78" s="8" t="s">
        <v>135</v>
      </c>
      <c r="C78" s="3">
        <v>0</v>
      </c>
      <c r="D78" s="4">
        <f t="shared" si="204"/>
        <v>0</v>
      </c>
      <c r="E78" s="3">
        <v>0</v>
      </c>
      <c r="F78" s="4">
        <f t="shared" si="204"/>
        <v>0</v>
      </c>
      <c r="G78" s="3">
        <v>0</v>
      </c>
      <c r="H78" s="4">
        <f t="shared" ref="H78" si="269">G78/SUM(G$69:G$80)</f>
        <v>0</v>
      </c>
      <c r="I78" s="3">
        <v>0</v>
      </c>
      <c r="J78" s="5">
        <f t="shared" ref="J78:L78" si="270">I78/SUM(I$69:I$80)</f>
        <v>0</v>
      </c>
      <c r="K78" s="3">
        <v>0</v>
      </c>
      <c r="L78" s="4">
        <f t="shared" si="270"/>
        <v>0</v>
      </c>
      <c r="M78" s="3">
        <v>0</v>
      </c>
      <c r="N78" s="4">
        <f t="shared" ref="N78" si="271">M78/SUM(M$69:M$80)</f>
        <v>0</v>
      </c>
      <c r="O78" s="3">
        <v>0</v>
      </c>
      <c r="P78" s="4">
        <f t="shared" ref="P78" si="272">O78/SUM(O$69:O$80)</f>
        <v>0</v>
      </c>
      <c r="Q78" s="3">
        <v>0</v>
      </c>
      <c r="R78" s="5">
        <f t="shared" ref="R78:T78" si="273">Q78/SUM(Q$69:Q$80)</f>
        <v>0</v>
      </c>
      <c r="S78" s="3">
        <v>0</v>
      </c>
      <c r="T78" s="4">
        <f t="shared" si="273"/>
        <v>0</v>
      </c>
      <c r="U78" s="3">
        <v>0</v>
      </c>
      <c r="V78" s="4">
        <f t="shared" ref="V78" si="274">U78/SUM(U$69:U$80)</f>
        <v>0</v>
      </c>
      <c r="W78" s="3">
        <v>0</v>
      </c>
      <c r="X78" s="4">
        <f t="shared" ref="X78" si="275">W78/SUM(W$69:W$80)</f>
        <v>0</v>
      </c>
      <c r="Y78" s="3">
        <v>0</v>
      </c>
      <c r="Z78" s="5">
        <f t="shared" ref="Z78" si="276">Y78/SUM(Y$69:Y$80)</f>
        <v>0</v>
      </c>
    </row>
    <row r="79" spans="1:26" x14ac:dyDescent="0.3">
      <c r="A79" s="182"/>
      <c r="B79" s="8" t="s">
        <v>136</v>
      </c>
      <c r="C79" s="3">
        <v>0</v>
      </c>
      <c r="D79" s="4">
        <f t="shared" si="204"/>
        <v>0</v>
      </c>
      <c r="E79" s="3">
        <v>0</v>
      </c>
      <c r="F79" s="4">
        <f t="shared" si="204"/>
        <v>0</v>
      </c>
      <c r="G79" s="3">
        <v>0</v>
      </c>
      <c r="H79" s="4">
        <f t="shared" ref="H79" si="277">G79/SUM(G$69:G$80)</f>
        <v>0</v>
      </c>
      <c r="I79" s="3">
        <v>0</v>
      </c>
      <c r="J79" s="5">
        <f t="shared" ref="J79:L79" si="278">I79/SUM(I$69:I$80)</f>
        <v>0</v>
      </c>
      <c r="K79" s="3">
        <v>0</v>
      </c>
      <c r="L79" s="4">
        <f t="shared" si="278"/>
        <v>0</v>
      </c>
      <c r="M79" s="3">
        <v>0</v>
      </c>
      <c r="N79" s="4">
        <f t="shared" ref="N79" si="279">M79/SUM(M$69:M$80)</f>
        <v>0</v>
      </c>
      <c r="O79" s="3">
        <v>0</v>
      </c>
      <c r="P79" s="4">
        <f t="shared" ref="P79" si="280">O79/SUM(O$69:O$80)</f>
        <v>0</v>
      </c>
      <c r="Q79" s="3">
        <v>0</v>
      </c>
      <c r="R79" s="5">
        <f t="shared" ref="R79:T79" si="281">Q79/SUM(Q$69:Q$80)</f>
        <v>0</v>
      </c>
      <c r="S79" s="3">
        <v>0</v>
      </c>
      <c r="T79" s="4">
        <f t="shared" si="281"/>
        <v>0</v>
      </c>
      <c r="U79" s="3">
        <v>0</v>
      </c>
      <c r="V79" s="4">
        <f t="shared" ref="V79" si="282">U79/SUM(U$69:U$80)</f>
        <v>0</v>
      </c>
      <c r="W79" s="3">
        <v>0</v>
      </c>
      <c r="X79" s="4">
        <f t="shared" ref="X79" si="283">W79/SUM(W$69:W$80)</f>
        <v>0</v>
      </c>
      <c r="Y79" s="3">
        <v>0</v>
      </c>
      <c r="Z79" s="5">
        <f t="shared" ref="Z79" si="284">Y79/SUM(Y$69:Y$80)</f>
        <v>0</v>
      </c>
    </row>
    <row r="80" spans="1:26" s="54" customFormat="1" ht="15" thickBot="1" x14ac:dyDescent="0.35">
      <c r="A80" s="183"/>
      <c r="B80" s="54" t="s">
        <v>137</v>
      </c>
      <c r="C80" s="57">
        <v>0</v>
      </c>
      <c r="D80" s="61">
        <f t="shared" si="204"/>
        <v>0</v>
      </c>
      <c r="E80" s="57">
        <v>0</v>
      </c>
      <c r="F80" s="61">
        <f t="shared" si="204"/>
        <v>0</v>
      </c>
      <c r="G80" s="57">
        <v>0</v>
      </c>
      <c r="H80" s="61">
        <f t="shared" ref="H80" si="285">G80/SUM(G$69:G$80)</f>
        <v>0</v>
      </c>
      <c r="I80" s="57">
        <v>0</v>
      </c>
      <c r="J80" s="62">
        <f t="shared" ref="J80:L80" si="286">I80/SUM(I$69:I$80)</f>
        <v>0</v>
      </c>
      <c r="K80" s="57">
        <v>0</v>
      </c>
      <c r="L80" s="61">
        <f t="shared" si="286"/>
        <v>0</v>
      </c>
      <c r="M80" s="57">
        <v>0</v>
      </c>
      <c r="N80" s="61">
        <f t="shared" ref="N80" si="287">M80/SUM(M$69:M$80)</f>
        <v>0</v>
      </c>
      <c r="O80" s="57">
        <v>0</v>
      </c>
      <c r="P80" s="61">
        <f t="shared" ref="P80" si="288">O80/SUM(O$69:O$80)</f>
        <v>0</v>
      </c>
      <c r="Q80" s="57">
        <v>0</v>
      </c>
      <c r="R80" s="62">
        <f t="shared" ref="R80:T80" si="289">Q80/SUM(Q$69:Q$80)</f>
        <v>0</v>
      </c>
      <c r="S80" s="57">
        <v>0</v>
      </c>
      <c r="T80" s="61">
        <f t="shared" si="289"/>
        <v>0</v>
      </c>
      <c r="U80" s="57">
        <v>0</v>
      </c>
      <c r="V80" s="61">
        <f t="shared" ref="V80" si="290">U80/SUM(U$69:U$80)</f>
        <v>0</v>
      </c>
      <c r="W80" s="57">
        <v>0</v>
      </c>
      <c r="X80" s="61">
        <f t="shared" ref="X80" si="291">W80/SUM(W$69:W$80)</f>
        <v>0</v>
      </c>
      <c r="Y80" s="57">
        <v>0</v>
      </c>
      <c r="Z80" s="62">
        <f t="shared" ref="Z80" si="292">Y80/SUM(Y$69:Y$80)</f>
        <v>0</v>
      </c>
    </row>
    <row r="81" spans="1:26" x14ac:dyDescent="0.3">
      <c r="A81" s="181" t="s">
        <v>11</v>
      </c>
      <c r="B81" s="8" t="s">
        <v>126</v>
      </c>
      <c r="C81" s="3">
        <v>3208</v>
      </c>
      <c r="D81" s="4">
        <f>C81/SUM(C$81:C$92)</f>
        <v>0.88938175769337402</v>
      </c>
      <c r="E81" s="3">
        <v>971</v>
      </c>
      <c r="F81" s="4">
        <f>E81/SUM(E$81:E$92)</f>
        <v>0.25838211814795103</v>
      </c>
      <c r="G81" s="3">
        <v>655</v>
      </c>
      <c r="H81" s="4">
        <f>G81/SUM(G$81:G$92)</f>
        <v>0.17717067892886124</v>
      </c>
      <c r="I81" s="3">
        <v>22</v>
      </c>
      <c r="J81" s="5">
        <f>I81/SUM(I$81:I$92)</f>
        <v>0.17460317460317459</v>
      </c>
      <c r="K81" s="3">
        <v>3201</v>
      </c>
      <c r="L81" s="4">
        <f>K81/SUM(K$81:K$92)</f>
        <v>0.80085063797848388</v>
      </c>
      <c r="M81" s="3">
        <v>1100</v>
      </c>
      <c r="N81" s="4">
        <f>M81/SUM(M$81:M$92)</f>
        <v>0.32362459546925565</v>
      </c>
      <c r="O81" s="3">
        <v>781</v>
      </c>
      <c r="P81" s="4">
        <f>O81/SUM(O$81:O$92)</f>
        <v>0.20160041300980899</v>
      </c>
      <c r="Q81" s="3">
        <v>15</v>
      </c>
      <c r="R81" s="5">
        <f>Q81/SUM(Q$81:Q$92)</f>
        <v>0.16666666666666666</v>
      </c>
      <c r="S81" s="3">
        <v>3122</v>
      </c>
      <c r="T81" s="4">
        <f>S81/SUM(S$81:S$92)</f>
        <v>0.95737503833180004</v>
      </c>
      <c r="U81" s="3">
        <v>1068</v>
      </c>
      <c r="V81" s="4">
        <f>U81/SUM(U$81:U$92)</f>
        <v>0.33765412582990834</v>
      </c>
      <c r="W81" s="3">
        <v>683</v>
      </c>
      <c r="X81" s="4">
        <f>W81/SUM(W$81:W$92)</f>
        <v>0.19959088252483928</v>
      </c>
      <c r="Y81" s="3">
        <v>22</v>
      </c>
      <c r="Z81" s="5">
        <f>Y81/SUM(Y$81:Y$92)</f>
        <v>0.2391304347826087</v>
      </c>
    </row>
    <row r="82" spans="1:26" x14ac:dyDescent="0.3">
      <c r="A82" s="182"/>
      <c r="B82" s="8" t="s">
        <v>127</v>
      </c>
      <c r="C82" s="3">
        <v>245</v>
      </c>
      <c r="D82" s="4">
        <f t="shared" ref="D82:F92" si="293">C82/SUM(C$81:C$92)</f>
        <v>6.7923482118103687E-2</v>
      </c>
      <c r="E82" s="3">
        <v>1126</v>
      </c>
      <c r="F82" s="4">
        <f t="shared" si="293"/>
        <v>0.29962746141564661</v>
      </c>
      <c r="G82" s="3">
        <v>1182</v>
      </c>
      <c r="H82" s="4">
        <f t="shared" ref="H82" si="294">G82/SUM(G$81:G$92)</f>
        <v>0.31971869083040305</v>
      </c>
      <c r="I82" s="3">
        <v>43</v>
      </c>
      <c r="J82" s="5">
        <f t="shared" ref="J82:L82" si="295">I82/SUM(I$81:I$92)</f>
        <v>0.34126984126984128</v>
      </c>
      <c r="K82" s="3">
        <v>75</v>
      </c>
      <c r="L82" s="4">
        <f t="shared" si="295"/>
        <v>1.8764073054791094E-2</v>
      </c>
      <c r="M82" s="3">
        <v>813</v>
      </c>
      <c r="N82" s="4">
        <f t="shared" ref="N82" si="296">M82/SUM(M$81:M$92)</f>
        <v>0.23918799646954986</v>
      </c>
      <c r="O82" s="3">
        <v>1053</v>
      </c>
      <c r="P82" s="4">
        <f t="shared" ref="P82" si="297">O82/SUM(O$81:O$92)</f>
        <v>0.27181208053691275</v>
      </c>
      <c r="Q82" s="3">
        <v>22</v>
      </c>
      <c r="R82" s="5">
        <f t="shared" ref="R82:T82" si="298">Q82/SUM(Q$81:Q$92)</f>
        <v>0.24444444444444444</v>
      </c>
      <c r="S82" s="3">
        <v>84</v>
      </c>
      <c r="T82" s="4">
        <f t="shared" si="298"/>
        <v>2.5758969641214352E-2</v>
      </c>
      <c r="U82" s="3">
        <v>767</v>
      </c>
      <c r="V82" s="4">
        <f t="shared" ref="V82" si="299">U82/SUM(U$81:U$92)</f>
        <v>0.24249130572241542</v>
      </c>
      <c r="W82" s="3">
        <v>964</v>
      </c>
      <c r="X82" s="4">
        <f t="shared" ref="X82" si="300">W82/SUM(W$81:W$92)</f>
        <v>0.28170660432495614</v>
      </c>
      <c r="Y82" s="3">
        <v>23</v>
      </c>
      <c r="Z82" s="5">
        <f t="shared" ref="Z82" si="301">Y82/SUM(Y$81:Y$92)</f>
        <v>0.25</v>
      </c>
    </row>
    <row r="83" spans="1:26" x14ac:dyDescent="0.3">
      <c r="A83" s="182"/>
      <c r="B83" s="8" t="s">
        <v>128</v>
      </c>
      <c r="C83" s="3">
        <v>134</v>
      </c>
      <c r="D83" s="4">
        <f t="shared" si="293"/>
        <v>3.7149986138064875E-2</v>
      </c>
      <c r="E83" s="3">
        <v>992</v>
      </c>
      <c r="F83" s="4">
        <f t="shared" si="293"/>
        <v>0.26397019691325174</v>
      </c>
      <c r="G83" s="3">
        <v>1174</v>
      </c>
      <c r="H83" s="4">
        <f t="shared" ref="H83" si="302">G83/SUM(G$81:G$92)</f>
        <v>0.31755477414119554</v>
      </c>
      <c r="I83" s="3">
        <v>41</v>
      </c>
      <c r="J83" s="5">
        <f t="shared" ref="J83:L83" si="303">I83/SUM(I$81:I$92)</f>
        <v>0.32539682539682541</v>
      </c>
      <c r="K83" s="3">
        <v>711</v>
      </c>
      <c r="L83" s="4">
        <f t="shared" si="303"/>
        <v>0.17788341255941956</v>
      </c>
      <c r="M83" s="3">
        <v>941</v>
      </c>
      <c r="N83" s="4">
        <f t="shared" ref="N83" si="304">M83/SUM(M$81:M$92)</f>
        <v>0.27684613121506324</v>
      </c>
      <c r="O83" s="3">
        <v>1167</v>
      </c>
      <c r="P83" s="4">
        <f t="shared" ref="P83" si="305">O83/SUM(O$81:O$92)</f>
        <v>0.30123902942694891</v>
      </c>
      <c r="Q83" s="3">
        <v>25</v>
      </c>
      <c r="R83" s="5">
        <f t="shared" ref="R83:T83" si="306">Q83/SUM(Q$81:Q$92)</f>
        <v>0.27777777777777779</v>
      </c>
      <c r="S83" s="3">
        <v>54</v>
      </c>
      <c r="T83" s="4">
        <f t="shared" si="306"/>
        <v>1.655933762649494E-2</v>
      </c>
      <c r="U83" s="3">
        <v>835</v>
      </c>
      <c r="V83" s="4">
        <f t="shared" ref="V83" si="307">U83/SUM(U$81:U$92)</f>
        <v>0.26398988302244702</v>
      </c>
      <c r="W83" s="3">
        <v>992</v>
      </c>
      <c r="X83" s="4">
        <f t="shared" ref="X83" si="308">W83/SUM(W$81:W$92)</f>
        <v>0.28988895382817065</v>
      </c>
      <c r="Y83" s="3">
        <v>29</v>
      </c>
      <c r="Z83" s="5">
        <f t="shared" ref="Z83" si="309">Y83/SUM(Y$81:Y$92)</f>
        <v>0.31521739130434784</v>
      </c>
    </row>
    <row r="84" spans="1:26" x14ac:dyDescent="0.3">
      <c r="A84" s="182"/>
      <c r="B84" s="8" t="s">
        <v>129</v>
      </c>
      <c r="C84" s="3">
        <v>19</v>
      </c>
      <c r="D84" s="4">
        <f t="shared" si="293"/>
        <v>5.2675353479345721E-3</v>
      </c>
      <c r="E84" s="3">
        <v>590</v>
      </c>
      <c r="F84" s="4">
        <f t="shared" si="293"/>
        <v>0.15699840340606705</v>
      </c>
      <c r="G84" s="3">
        <v>600</v>
      </c>
      <c r="H84" s="4">
        <f t="shared" ref="H84" si="310">G84/SUM(G$81:G$92)</f>
        <v>0.1622937516905599</v>
      </c>
      <c r="I84" s="3">
        <v>19</v>
      </c>
      <c r="J84" s="5">
        <f t="shared" ref="J84:L84" si="311">I84/SUM(I$81:I$92)</f>
        <v>0.15079365079365079</v>
      </c>
      <c r="K84" s="3">
        <v>10</v>
      </c>
      <c r="L84" s="4">
        <f t="shared" si="311"/>
        <v>2.5018764073054789E-3</v>
      </c>
      <c r="M84" s="3">
        <v>485</v>
      </c>
      <c r="N84" s="4">
        <f t="shared" ref="N84" si="312">M84/SUM(M$81:M$92)</f>
        <v>0.14268902618417181</v>
      </c>
      <c r="O84" s="3">
        <v>701</v>
      </c>
      <c r="P84" s="4">
        <f t="shared" ref="P84" si="313">O84/SUM(O$81:O$92)</f>
        <v>0.18094992256066081</v>
      </c>
      <c r="Q84" s="3">
        <v>21</v>
      </c>
      <c r="R84" s="5">
        <f t="shared" ref="R84:T84" si="314">Q84/SUM(Q$81:Q$92)</f>
        <v>0.23333333333333334</v>
      </c>
      <c r="S84" s="3">
        <v>1</v>
      </c>
      <c r="T84" s="4">
        <f t="shared" si="314"/>
        <v>3.0665440049064706E-4</v>
      </c>
      <c r="U84" s="3">
        <v>429</v>
      </c>
      <c r="V84" s="4">
        <f t="shared" ref="V84" si="315">U84/SUM(U$81:U$92)</f>
        <v>0.13563073031931711</v>
      </c>
      <c r="W84" s="3">
        <v>657</v>
      </c>
      <c r="X84" s="4">
        <f t="shared" ref="X84" si="316">W84/SUM(W$81:W$92)</f>
        <v>0.19199298655756866</v>
      </c>
      <c r="Y84" s="3">
        <v>14</v>
      </c>
      <c r="Z84" s="5">
        <f t="shared" ref="Z84" si="317">Y84/SUM(Y$81:Y$92)</f>
        <v>0.15217391304347827</v>
      </c>
    </row>
    <row r="85" spans="1:26" x14ac:dyDescent="0.3">
      <c r="A85" s="182"/>
      <c r="B85" s="8" t="s">
        <v>130</v>
      </c>
      <c r="C85" s="3">
        <v>1</v>
      </c>
      <c r="D85" s="4">
        <f t="shared" si="293"/>
        <v>2.772387025228722E-4</v>
      </c>
      <c r="E85" s="3">
        <v>79</v>
      </c>
      <c r="F85" s="4">
        <f t="shared" si="293"/>
        <v>2.1021820117083555E-2</v>
      </c>
      <c r="G85" s="3">
        <v>86</v>
      </c>
      <c r="H85" s="4">
        <f t="shared" ref="H85" si="318">G85/SUM(G$81:G$92)</f>
        <v>2.3262104408980255E-2</v>
      </c>
      <c r="I85" s="3">
        <v>1</v>
      </c>
      <c r="J85" s="5">
        <f t="shared" ref="J85:L85" si="319">I85/SUM(I$81:I$92)</f>
        <v>7.9365079365079361E-3</v>
      </c>
      <c r="K85" s="3">
        <v>0</v>
      </c>
      <c r="L85" s="4">
        <f t="shared" si="319"/>
        <v>0</v>
      </c>
      <c r="M85" s="3">
        <v>58</v>
      </c>
      <c r="N85" s="4">
        <f t="shared" ref="N85" si="320">M85/SUM(M$81:M$92)</f>
        <v>1.7063842306560752E-2</v>
      </c>
      <c r="O85" s="3">
        <v>144</v>
      </c>
      <c r="P85" s="4">
        <f t="shared" ref="P85" si="321">O85/SUM(O$81:O$92)</f>
        <v>3.7170882808466699E-2</v>
      </c>
      <c r="Q85" s="3">
        <v>7</v>
      </c>
      <c r="R85" s="5">
        <f t="shared" ref="R85:T85" si="322">Q85/SUM(Q$81:Q$92)</f>
        <v>7.7777777777777779E-2</v>
      </c>
      <c r="S85" s="3">
        <v>0</v>
      </c>
      <c r="T85" s="4">
        <f t="shared" si="322"/>
        <v>0</v>
      </c>
      <c r="U85" s="3">
        <v>60</v>
      </c>
      <c r="V85" s="4">
        <f t="shared" ref="V85" si="323">U85/SUM(U$81:U$92)</f>
        <v>1.8969332911792602E-2</v>
      </c>
      <c r="W85" s="3">
        <v>100</v>
      </c>
      <c r="X85" s="4">
        <f t="shared" ref="X85" si="324">W85/SUM(W$81:W$92)</f>
        <v>2.9222676797194622E-2</v>
      </c>
      <c r="Y85" s="3">
        <v>4</v>
      </c>
      <c r="Z85" s="5">
        <f t="shared" ref="Z85" si="325">Y85/SUM(Y$81:Y$92)</f>
        <v>4.3478260869565216E-2</v>
      </c>
    </row>
    <row r="86" spans="1:26" x14ac:dyDescent="0.3">
      <c r="A86" s="182"/>
      <c r="B86" s="8" t="s">
        <v>131</v>
      </c>
      <c r="C86" s="3">
        <v>0</v>
      </c>
      <c r="D86" s="4">
        <f t="shared" si="293"/>
        <v>0</v>
      </c>
      <c r="E86" s="3">
        <v>0</v>
      </c>
      <c r="F86" s="4">
        <f t="shared" si="293"/>
        <v>0</v>
      </c>
      <c r="G86" s="3">
        <v>0</v>
      </c>
      <c r="H86" s="4">
        <f t="shared" ref="H86" si="326">G86/SUM(G$81:G$92)</f>
        <v>0</v>
      </c>
      <c r="I86" s="3">
        <v>0</v>
      </c>
      <c r="J86" s="5">
        <f t="shared" ref="J86:L86" si="327">I86/SUM(I$81:I$92)</f>
        <v>0</v>
      </c>
      <c r="K86" s="3">
        <v>0</v>
      </c>
      <c r="L86" s="4">
        <f t="shared" si="327"/>
        <v>0</v>
      </c>
      <c r="M86" s="3">
        <v>2</v>
      </c>
      <c r="N86" s="4">
        <f t="shared" ref="N86" si="328">M86/SUM(M$81:M$92)</f>
        <v>5.8840835539864661E-4</v>
      </c>
      <c r="O86" s="3">
        <v>19</v>
      </c>
      <c r="P86" s="4">
        <f t="shared" ref="P86" si="329">O86/SUM(O$81:O$92)</f>
        <v>4.90449148167269E-3</v>
      </c>
      <c r="Q86" s="3">
        <v>0</v>
      </c>
      <c r="R86" s="5">
        <f t="shared" ref="R86:T86" si="330">Q86/SUM(Q$81:Q$92)</f>
        <v>0</v>
      </c>
      <c r="S86" s="3">
        <v>0</v>
      </c>
      <c r="T86" s="4">
        <f t="shared" si="330"/>
        <v>0</v>
      </c>
      <c r="U86" s="3">
        <v>4</v>
      </c>
      <c r="V86" s="4">
        <f t="shared" ref="V86" si="331">U86/SUM(U$81:U$92)</f>
        <v>1.2646221941195069E-3</v>
      </c>
      <c r="W86" s="3">
        <v>18</v>
      </c>
      <c r="X86" s="4">
        <f t="shared" ref="X86" si="332">W86/SUM(W$81:W$92)</f>
        <v>5.2600818234950324E-3</v>
      </c>
      <c r="Y86" s="3">
        <v>0</v>
      </c>
      <c r="Z86" s="5">
        <f t="shared" ref="Z86" si="333">Y86/SUM(Y$81:Y$92)</f>
        <v>0</v>
      </c>
    </row>
    <row r="87" spans="1:26" x14ac:dyDescent="0.3">
      <c r="A87" s="182"/>
      <c r="B87" s="8" t="s">
        <v>132</v>
      </c>
      <c r="C87" s="3">
        <v>0</v>
      </c>
      <c r="D87" s="4">
        <f t="shared" si="293"/>
        <v>0</v>
      </c>
      <c r="E87" s="3">
        <v>0</v>
      </c>
      <c r="F87" s="4">
        <f t="shared" si="293"/>
        <v>0</v>
      </c>
      <c r="G87" s="3">
        <v>0</v>
      </c>
      <c r="H87" s="4">
        <f t="shared" ref="H87" si="334">G87/SUM(G$81:G$92)</f>
        <v>0</v>
      </c>
      <c r="I87" s="3">
        <v>0</v>
      </c>
      <c r="J87" s="5">
        <f t="shared" ref="J87:L87" si="335">I87/SUM(I$81:I$92)</f>
        <v>0</v>
      </c>
      <c r="K87" s="3">
        <v>0</v>
      </c>
      <c r="L87" s="4">
        <f t="shared" si="335"/>
        <v>0</v>
      </c>
      <c r="M87" s="3">
        <v>0</v>
      </c>
      <c r="N87" s="4">
        <f t="shared" ref="N87" si="336">M87/SUM(M$81:M$92)</f>
        <v>0</v>
      </c>
      <c r="O87" s="3">
        <v>8</v>
      </c>
      <c r="P87" s="4">
        <f t="shared" ref="P87" si="337">O87/SUM(O$81:O$92)</f>
        <v>2.0650490449148169E-3</v>
      </c>
      <c r="Q87" s="3">
        <v>0</v>
      </c>
      <c r="R87" s="5">
        <f t="shared" ref="R87:T87" si="338">Q87/SUM(Q$81:Q$92)</f>
        <v>0</v>
      </c>
      <c r="S87" s="3">
        <v>0</v>
      </c>
      <c r="T87" s="4">
        <f t="shared" si="338"/>
        <v>0</v>
      </c>
      <c r="U87" s="3">
        <v>0</v>
      </c>
      <c r="V87" s="4">
        <f t="shared" ref="V87" si="339">U87/SUM(U$81:U$92)</f>
        <v>0</v>
      </c>
      <c r="W87" s="3">
        <v>7</v>
      </c>
      <c r="X87" s="4">
        <f t="shared" ref="X87" si="340">W87/SUM(W$81:W$92)</f>
        <v>2.0455873758036236E-3</v>
      </c>
      <c r="Y87" s="3">
        <v>0</v>
      </c>
      <c r="Z87" s="5">
        <f t="shared" ref="Z87" si="341">Y87/SUM(Y$81:Y$92)</f>
        <v>0</v>
      </c>
    </row>
    <row r="88" spans="1:26" x14ac:dyDescent="0.3">
      <c r="A88" s="182"/>
      <c r="B88" s="8" t="s">
        <v>133</v>
      </c>
      <c r="C88" s="3">
        <v>0</v>
      </c>
      <c r="D88" s="4">
        <f t="shared" si="293"/>
        <v>0</v>
      </c>
      <c r="E88" s="3">
        <v>0</v>
      </c>
      <c r="F88" s="4">
        <f t="shared" si="293"/>
        <v>0</v>
      </c>
      <c r="G88" s="3">
        <v>0</v>
      </c>
      <c r="H88" s="4">
        <f t="shared" ref="H88" si="342">G88/SUM(G$81:G$92)</f>
        <v>0</v>
      </c>
      <c r="I88" s="3">
        <v>0</v>
      </c>
      <c r="J88" s="5">
        <f t="shared" ref="J88:L88" si="343">I88/SUM(I$81:I$92)</f>
        <v>0</v>
      </c>
      <c r="K88" s="3">
        <v>0</v>
      </c>
      <c r="L88" s="4">
        <f t="shared" si="343"/>
        <v>0</v>
      </c>
      <c r="M88" s="3">
        <v>0</v>
      </c>
      <c r="N88" s="4">
        <f t="shared" ref="N88" si="344">M88/SUM(M$81:M$92)</f>
        <v>0</v>
      </c>
      <c r="O88" s="3">
        <v>1</v>
      </c>
      <c r="P88" s="4">
        <f t="shared" ref="P88" si="345">O88/SUM(O$81:O$92)</f>
        <v>2.5813113061435211E-4</v>
      </c>
      <c r="Q88" s="3">
        <v>0</v>
      </c>
      <c r="R88" s="5">
        <f t="shared" ref="R88:T88" si="346">Q88/SUM(Q$81:Q$92)</f>
        <v>0</v>
      </c>
      <c r="S88" s="3">
        <v>0</v>
      </c>
      <c r="T88" s="4">
        <f t="shared" si="346"/>
        <v>0</v>
      </c>
      <c r="U88" s="3">
        <v>0</v>
      </c>
      <c r="V88" s="4">
        <f t="shared" ref="V88" si="347">U88/SUM(U$81:U$92)</f>
        <v>0</v>
      </c>
      <c r="W88" s="3">
        <v>1</v>
      </c>
      <c r="X88" s="4">
        <f t="shared" ref="X88" si="348">W88/SUM(W$81:W$92)</f>
        <v>2.9222676797194621E-4</v>
      </c>
      <c r="Y88" s="3">
        <v>0</v>
      </c>
      <c r="Z88" s="5">
        <f t="shared" ref="Z88" si="349">Y88/SUM(Y$81:Y$92)</f>
        <v>0</v>
      </c>
    </row>
    <row r="89" spans="1:26" x14ac:dyDescent="0.3">
      <c r="A89" s="182"/>
      <c r="B89" s="8" t="s">
        <v>134</v>
      </c>
      <c r="C89" s="3">
        <v>0</v>
      </c>
      <c r="D89" s="4">
        <f t="shared" si="293"/>
        <v>0</v>
      </c>
      <c r="E89" s="3">
        <v>0</v>
      </c>
      <c r="F89" s="4">
        <f t="shared" si="293"/>
        <v>0</v>
      </c>
      <c r="G89" s="3">
        <v>0</v>
      </c>
      <c r="H89" s="4">
        <f t="shared" ref="H89" si="350">G89/SUM(G$81:G$92)</f>
        <v>0</v>
      </c>
      <c r="I89" s="3">
        <v>0</v>
      </c>
      <c r="J89" s="5">
        <f t="shared" ref="J89:L89" si="351">I89/SUM(I$81:I$92)</f>
        <v>0</v>
      </c>
      <c r="K89" s="3">
        <v>0</v>
      </c>
      <c r="L89" s="4">
        <f t="shared" si="351"/>
        <v>0</v>
      </c>
      <c r="M89" s="3">
        <v>0</v>
      </c>
      <c r="N89" s="4">
        <f t="shared" ref="N89" si="352">M89/SUM(M$81:M$92)</f>
        <v>0</v>
      </c>
      <c r="O89" s="3">
        <v>0</v>
      </c>
      <c r="P89" s="4">
        <f t="shared" ref="P89" si="353">O89/SUM(O$81:O$92)</f>
        <v>0</v>
      </c>
      <c r="Q89" s="3">
        <v>0</v>
      </c>
      <c r="R89" s="5">
        <f t="shared" ref="R89:T89" si="354">Q89/SUM(Q$81:Q$92)</f>
        <v>0</v>
      </c>
      <c r="S89" s="3">
        <v>0</v>
      </c>
      <c r="T89" s="4">
        <f t="shared" si="354"/>
        <v>0</v>
      </c>
      <c r="U89" s="2">
        <v>0</v>
      </c>
      <c r="V89" s="4">
        <f t="shared" ref="V89" si="355">U89/SUM(U$81:U$92)</f>
        <v>0</v>
      </c>
      <c r="W89" s="3">
        <v>0</v>
      </c>
      <c r="X89" s="4">
        <f t="shared" ref="X89" si="356">W89/SUM(W$81:W$92)</f>
        <v>0</v>
      </c>
      <c r="Y89" s="3">
        <v>0</v>
      </c>
      <c r="Z89" s="5">
        <f t="shared" ref="Z89" si="357">Y89/SUM(Y$81:Y$92)</f>
        <v>0</v>
      </c>
    </row>
    <row r="90" spans="1:26" x14ac:dyDescent="0.3">
      <c r="A90" s="182"/>
      <c r="B90" s="8" t="s">
        <v>135</v>
      </c>
      <c r="C90" s="3">
        <v>0</v>
      </c>
      <c r="D90" s="4">
        <f t="shared" si="293"/>
        <v>0</v>
      </c>
      <c r="E90" s="3">
        <v>0</v>
      </c>
      <c r="F90" s="4">
        <f t="shared" si="293"/>
        <v>0</v>
      </c>
      <c r="G90" s="3">
        <v>0</v>
      </c>
      <c r="H90" s="4">
        <f t="shared" ref="H90" si="358">G90/SUM(G$81:G$92)</f>
        <v>0</v>
      </c>
      <c r="I90" s="3">
        <v>0</v>
      </c>
      <c r="J90" s="5">
        <f t="shared" ref="J90:L90" si="359">I90/SUM(I$81:I$92)</f>
        <v>0</v>
      </c>
      <c r="K90" s="3">
        <v>0</v>
      </c>
      <c r="L90" s="4">
        <f t="shared" si="359"/>
        <v>0</v>
      </c>
      <c r="M90" s="3">
        <v>0</v>
      </c>
      <c r="N90" s="4">
        <f t="shared" ref="N90" si="360">M90/SUM(M$81:M$92)</f>
        <v>0</v>
      </c>
      <c r="O90" s="3">
        <v>0</v>
      </c>
      <c r="P90" s="4">
        <f t="shared" ref="P90" si="361">O90/SUM(O$81:O$92)</f>
        <v>0</v>
      </c>
      <c r="Q90" s="3">
        <v>0</v>
      </c>
      <c r="R90" s="5">
        <f t="shared" ref="R90:T90" si="362">Q90/SUM(Q$81:Q$92)</f>
        <v>0</v>
      </c>
      <c r="S90" s="3">
        <v>0</v>
      </c>
      <c r="T90" s="4">
        <f t="shared" si="362"/>
        <v>0</v>
      </c>
      <c r="U90" s="2">
        <v>0</v>
      </c>
      <c r="V90" s="4">
        <f t="shared" ref="V90" si="363">U90/SUM(U$81:U$92)</f>
        <v>0</v>
      </c>
      <c r="W90" s="3">
        <v>0</v>
      </c>
      <c r="X90" s="4">
        <f t="shared" ref="X90" si="364">W90/SUM(W$81:W$92)</f>
        <v>0</v>
      </c>
      <c r="Y90" s="3">
        <v>0</v>
      </c>
      <c r="Z90" s="5">
        <f t="shared" ref="Z90" si="365">Y90/SUM(Y$81:Y$92)</f>
        <v>0</v>
      </c>
    </row>
    <row r="91" spans="1:26" x14ac:dyDescent="0.3">
      <c r="A91" s="182"/>
      <c r="B91" s="8" t="s">
        <v>136</v>
      </c>
      <c r="C91" s="3">
        <v>0</v>
      </c>
      <c r="D91" s="4">
        <f t="shared" si="293"/>
        <v>0</v>
      </c>
      <c r="E91" s="3">
        <v>0</v>
      </c>
      <c r="F91" s="4">
        <f t="shared" si="293"/>
        <v>0</v>
      </c>
      <c r="G91" s="3">
        <v>0</v>
      </c>
      <c r="H91" s="4">
        <f t="shared" ref="H91" si="366">G91/SUM(G$81:G$92)</f>
        <v>0</v>
      </c>
      <c r="I91" s="3">
        <v>0</v>
      </c>
      <c r="J91" s="5">
        <f t="shared" ref="J91:L91" si="367">I91/SUM(I$81:I$92)</f>
        <v>0</v>
      </c>
      <c r="K91" s="3">
        <v>0</v>
      </c>
      <c r="L91" s="4">
        <f t="shared" si="367"/>
        <v>0</v>
      </c>
      <c r="M91" s="3">
        <v>0</v>
      </c>
      <c r="N91" s="4">
        <f t="shared" ref="N91" si="368">M91/SUM(M$81:M$92)</f>
        <v>0</v>
      </c>
      <c r="O91" s="3">
        <v>0</v>
      </c>
      <c r="P91" s="4">
        <f t="shared" ref="P91" si="369">O91/SUM(O$81:O$92)</f>
        <v>0</v>
      </c>
      <c r="Q91" s="3">
        <v>0</v>
      </c>
      <c r="R91" s="5">
        <f t="shared" ref="R91:T91" si="370">Q91/SUM(Q$81:Q$92)</f>
        <v>0</v>
      </c>
      <c r="S91" s="3">
        <v>0</v>
      </c>
      <c r="T91" s="4">
        <f t="shared" si="370"/>
        <v>0</v>
      </c>
      <c r="U91" s="2">
        <v>0</v>
      </c>
      <c r="V91" s="4">
        <f t="shared" ref="V91" si="371">U91/SUM(U$81:U$92)</f>
        <v>0</v>
      </c>
      <c r="W91" s="3">
        <v>0</v>
      </c>
      <c r="X91" s="4">
        <f t="shared" ref="X91" si="372">W91/SUM(W$81:W$92)</f>
        <v>0</v>
      </c>
      <c r="Y91" s="3">
        <v>0</v>
      </c>
      <c r="Z91" s="5">
        <f t="shared" ref="Z91" si="373">Y91/SUM(Y$81:Y$92)</f>
        <v>0</v>
      </c>
    </row>
    <row r="92" spans="1:26" s="54" customFormat="1" ht="15" thickBot="1" x14ac:dyDescent="0.35">
      <c r="A92" s="183"/>
      <c r="B92" s="54" t="s">
        <v>137</v>
      </c>
      <c r="C92" s="57">
        <v>0</v>
      </c>
      <c r="D92" s="61">
        <f t="shared" si="293"/>
        <v>0</v>
      </c>
      <c r="E92" s="57">
        <v>0</v>
      </c>
      <c r="F92" s="61">
        <f t="shared" si="293"/>
        <v>0</v>
      </c>
      <c r="G92" s="57">
        <v>0</v>
      </c>
      <c r="H92" s="61">
        <f t="shared" ref="H92" si="374">G92/SUM(G$81:G$92)</f>
        <v>0</v>
      </c>
      <c r="I92" s="57">
        <v>0</v>
      </c>
      <c r="J92" s="62">
        <f t="shared" ref="J92:L92" si="375">I92/SUM(I$81:I$92)</f>
        <v>0</v>
      </c>
      <c r="K92" s="57">
        <v>0</v>
      </c>
      <c r="L92" s="61">
        <f t="shared" si="375"/>
        <v>0</v>
      </c>
      <c r="M92" s="57">
        <v>0</v>
      </c>
      <c r="N92" s="61">
        <f t="shared" ref="N92" si="376">M92/SUM(M$81:M$92)</f>
        <v>0</v>
      </c>
      <c r="O92" s="57">
        <v>0</v>
      </c>
      <c r="P92" s="61">
        <f t="shared" ref="P92" si="377">O92/SUM(O$81:O$92)</f>
        <v>0</v>
      </c>
      <c r="Q92" s="57">
        <v>0</v>
      </c>
      <c r="R92" s="62">
        <f t="shared" ref="R92:T92" si="378">Q92/SUM(Q$81:Q$92)</f>
        <v>0</v>
      </c>
      <c r="S92" s="57">
        <v>0</v>
      </c>
      <c r="T92" s="61">
        <f t="shared" si="378"/>
        <v>0</v>
      </c>
      <c r="U92" s="57">
        <v>0</v>
      </c>
      <c r="V92" s="61">
        <f t="shared" ref="V92" si="379">U92/SUM(U$81:U$92)</f>
        <v>0</v>
      </c>
      <c r="W92" s="57">
        <v>0</v>
      </c>
      <c r="X92" s="61">
        <f t="shared" ref="X92" si="380">W92/SUM(W$81:W$92)</f>
        <v>0</v>
      </c>
      <c r="Y92" s="57">
        <v>0</v>
      </c>
      <c r="Z92" s="62">
        <f t="shared" ref="Z92" si="381">Y92/SUM(Y$81:Y$92)</f>
        <v>0</v>
      </c>
    </row>
  </sheetData>
  <mergeCells count="13">
    <mergeCell ref="A28:A39"/>
    <mergeCell ref="C2:J2"/>
    <mergeCell ref="K2:R2"/>
    <mergeCell ref="S2:Z2"/>
    <mergeCell ref="A4:A15"/>
    <mergeCell ref="A16:A27"/>
    <mergeCell ref="S43:Z43"/>
    <mergeCell ref="A45:A56"/>
    <mergeCell ref="A57:A68"/>
    <mergeCell ref="A69:A80"/>
    <mergeCell ref="A81:A92"/>
    <mergeCell ref="C43:J43"/>
    <mergeCell ref="K43:R4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6"/>
  <sheetViews>
    <sheetView zoomScale="85" zoomScaleNormal="85" workbookViewId="0">
      <selection activeCell="D12" sqref="D12"/>
    </sheetView>
  </sheetViews>
  <sheetFormatPr defaultColWidth="8.88671875" defaultRowHeight="14.4" x14ac:dyDescent="0.3"/>
  <cols>
    <col min="1" max="1" width="27.88671875" style="29" customWidth="1"/>
    <col min="2" max="2" width="15.5546875" style="9" customWidth="1"/>
    <col min="3" max="3" width="16.5546875" style="73" customWidth="1"/>
    <col min="4" max="4" width="14.88671875" style="70" customWidth="1"/>
    <col min="5" max="5" width="21.33203125" style="70" customWidth="1"/>
    <col min="6" max="6" width="17.88671875" style="92" customWidth="1"/>
    <col min="7" max="7" width="13.88671875" style="93" customWidth="1"/>
    <col min="8" max="8" width="22.5546875" style="94" customWidth="1"/>
    <col min="9" max="9" width="13.88671875" style="103" customWidth="1"/>
    <col min="10" max="10" width="11.6640625" style="104" customWidth="1"/>
    <col min="11" max="16384" width="8.88671875" style="9"/>
  </cols>
  <sheetData>
    <row r="1" spans="1:10" x14ac:dyDescent="0.3">
      <c r="A1" s="9" t="s">
        <v>123</v>
      </c>
      <c r="C1" s="76" t="s">
        <v>96</v>
      </c>
      <c r="D1" s="76"/>
      <c r="E1" s="76"/>
      <c r="F1" s="84" t="s">
        <v>97</v>
      </c>
      <c r="G1" s="84"/>
      <c r="H1" s="84"/>
      <c r="I1" s="98" t="s">
        <v>98</v>
      </c>
      <c r="J1" s="98"/>
    </row>
    <row r="2" spans="1:10" ht="29.4" x14ac:dyDescent="0.35">
      <c r="A2" s="187" t="s">
        <v>6</v>
      </c>
      <c r="B2" s="187"/>
      <c r="C2" s="77" t="s">
        <v>0</v>
      </c>
      <c r="D2" s="78" t="s">
        <v>2</v>
      </c>
      <c r="E2" s="79" t="s">
        <v>1</v>
      </c>
      <c r="F2" s="85" t="s">
        <v>0</v>
      </c>
      <c r="G2" s="86" t="s">
        <v>2</v>
      </c>
      <c r="H2" s="87" t="s">
        <v>1</v>
      </c>
      <c r="I2" s="99" t="s">
        <v>98</v>
      </c>
      <c r="J2" s="100" t="s">
        <v>2</v>
      </c>
    </row>
    <row r="3" spans="1:10" ht="18" x14ac:dyDescent="0.35">
      <c r="A3" s="187" t="s">
        <v>71</v>
      </c>
      <c r="B3" s="187"/>
      <c r="C3" s="69"/>
      <c r="E3" s="71"/>
      <c r="F3" s="88"/>
      <c r="G3" s="89"/>
      <c r="H3" s="91"/>
      <c r="I3" s="101"/>
      <c r="J3" s="102"/>
    </row>
    <row r="4" spans="1:10" x14ac:dyDescent="0.3">
      <c r="A4" s="188" t="s">
        <v>72</v>
      </c>
      <c r="B4" s="188"/>
      <c r="C4" s="69">
        <v>630281</v>
      </c>
      <c r="D4" s="70">
        <v>1</v>
      </c>
      <c r="E4" s="71">
        <v>5.4193149126915099E-2</v>
      </c>
      <c r="F4" s="88">
        <v>597880</v>
      </c>
      <c r="G4" s="89">
        <v>1</v>
      </c>
      <c r="H4" s="90">
        <v>4.2107501542558941E-2</v>
      </c>
      <c r="I4" s="101">
        <v>573722</v>
      </c>
      <c r="J4" s="102">
        <v>1</v>
      </c>
    </row>
    <row r="5" spans="1:10" ht="18" x14ac:dyDescent="0.35">
      <c r="A5" s="187" t="s">
        <v>190</v>
      </c>
      <c r="B5" s="187"/>
      <c r="C5" s="13"/>
      <c r="D5" s="16"/>
      <c r="E5" s="15"/>
      <c r="F5" s="13"/>
      <c r="G5" s="14"/>
      <c r="H5" s="36"/>
      <c r="I5" s="13"/>
      <c r="J5" s="14"/>
    </row>
    <row r="6" spans="1:10" x14ac:dyDescent="0.3">
      <c r="A6" s="188" t="s">
        <v>72</v>
      </c>
      <c r="B6" s="188"/>
      <c r="C6" s="13">
        <v>238164</v>
      </c>
      <c r="D6" s="16">
        <v>1</v>
      </c>
      <c r="E6" s="15">
        <v>6.5762780632945628E-3</v>
      </c>
      <c r="F6" s="13">
        <v>236608</v>
      </c>
      <c r="G6" s="14">
        <v>1</v>
      </c>
      <c r="H6" s="15">
        <v>4.8181028830648731E-2</v>
      </c>
      <c r="I6" s="13">
        <v>225732</v>
      </c>
      <c r="J6" s="14">
        <v>1</v>
      </c>
    </row>
    <row r="7" spans="1:10" x14ac:dyDescent="0.3">
      <c r="A7" s="67"/>
      <c r="B7" s="67"/>
      <c r="C7" s="69"/>
      <c r="E7" s="71"/>
      <c r="F7" s="88"/>
      <c r="G7" s="89"/>
      <c r="H7" s="90"/>
      <c r="I7" s="101"/>
      <c r="J7" s="102"/>
    </row>
    <row r="8" spans="1:10" ht="15.6" x14ac:dyDescent="0.3">
      <c r="A8" s="25" t="s">
        <v>64</v>
      </c>
      <c r="B8" s="28" t="s">
        <v>79</v>
      </c>
      <c r="C8" s="83"/>
      <c r="H8" s="90"/>
    </row>
    <row r="9" spans="1:10" x14ac:dyDescent="0.3">
      <c r="A9" s="191" t="s">
        <v>84</v>
      </c>
      <c r="B9" s="27" t="s">
        <v>80</v>
      </c>
      <c r="C9" s="81">
        <v>4671335</v>
      </c>
      <c r="D9" s="72">
        <f>C9/C13</f>
        <v>0.75473074475967483</v>
      </c>
      <c r="E9" s="72">
        <f t="shared" ref="E9:E38" si="0">(C9-F9)/F9</f>
        <v>5.1430542409110578E-3</v>
      </c>
      <c r="F9" s="88">
        <v>4647433</v>
      </c>
      <c r="G9" s="89">
        <f>F9/F13</f>
        <v>0.75072452624520702</v>
      </c>
      <c r="H9" s="90">
        <f t="shared" ref="H9:H38" si="1">(F9-I9)/I9</f>
        <v>-6.6936667499510015E-3</v>
      </c>
      <c r="I9" s="101">
        <v>4678751</v>
      </c>
      <c r="J9" s="102">
        <f>I9/I13</f>
        <v>0.74994958929299027</v>
      </c>
    </row>
    <row r="10" spans="1:10" x14ac:dyDescent="0.3">
      <c r="A10" s="191"/>
      <c r="B10" s="27" t="s">
        <v>92</v>
      </c>
      <c r="C10" s="81">
        <v>474852</v>
      </c>
      <c r="D10" s="72">
        <f>C10/C13</f>
        <v>7.6720124677553875E-2</v>
      </c>
      <c r="E10" s="72">
        <f t="shared" si="0"/>
        <v>-2.7070220298977182E-2</v>
      </c>
      <c r="F10" s="88">
        <v>488064</v>
      </c>
      <c r="G10" s="89">
        <f>F10/F13</f>
        <v>7.8839569107793647E-2</v>
      </c>
      <c r="H10" s="90">
        <f t="shared" si="1"/>
        <v>8.7384981688009983E-3</v>
      </c>
      <c r="I10" s="101">
        <v>483836</v>
      </c>
      <c r="J10" s="102">
        <f>I10/I13</f>
        <v>7.7553306317255016E-2</v>
      </c>
    </row>
    <row r="11" spans="1:10" x14ac:dyDescent="0.3">
      <c r="A11" s="191"/>
      <c r="B11" s="27" t="s">
        <v>93</v>
      </c>
      <c r="C11" s="81">
        <v>575542</v>
      </c>
      <c r="D11" s="72">
        <f>C11/C13</f>
        <v>9.2988244752404345E-2</v>
      </c>
      <c r="E11" s="72">
        <f t="shared" si="0"/>
        <v>-1.4021965747686847E-2</v>
      </c>
      <c r="F11" s="88">
        <v>583727</v>
      </c>
      <c r="G11" s="89">
        <f>F11/F13</f>
        <v>9.4292521383640387E-2</v>
      </c>
      <c r="H11" s="90">
        <f t="shared" si="1"/>
        <v>-2.6534342386573234E-2</v>
      </c>
      <c r="I11" s="101">
        <v>599638</v>
      </c>
      <c r="J11" s="102">
        <f>I11/I13</f>
        <v>9.6115025532341872E-2</v>
      </c>
    </row>
    <row r="12" spans="1:10" x14ac:dyDescent="0.3">
      <c r="A12" s="191"/>
      <c r="B12" s="27" t="s">
        <v>94</v>
      </c>
      <c r="C12" s="81">
        <v>467677</v>
      </c>
      <c r="D12" s="72">
        <f>C12/C13</f>
        <v>7.5560885810366935E-2</v>
      </c>
      <c r="E12" s="72">
        <f t="shared" si="0"/>
        <v>-7.8409242786498159E-3</v>
      </c>
      <c r="F12" s="88">
        <v>471373</v>
      </c>
      <c r="G12" s="89">
        <f>F12/F13</f>
        <v>7.6143383263358927E-2</v>
      </c>
      <c r="H12" s="90">
        <f t="shared" si="1"/>
        <v>-1.0819908127312294E-2</v>
      </c>
      <c r="I12" s="101">
        <v>476529</v>
      </c>
      <c r="J12" s="102">
        <f>I12/I13</f>
        <v>7.6382078857412869E-2</v>
      </c>
    </row>
    <row r="13" spans="1:10" x14ac:dyDescent="0.3">
      <c r="A13" s="192"/>
      <c r="B13" s="26" t="s">
        <v>5</v>
      </c>
      <c r="C13" s="82">
        <f>SUM(C9:C12)</f>
        <v>6189406</v>
      </c>
      <c r="D13" s="80">
        <f>C13/C13</f>
        <v>1</v>
      </c>
      <c r="E13" s="80">
        <f t="shared" si="0"/>
        <v>-1.9238855315569726E-4</v>
      </c>
      <c r="F13" s="96">
        <f>SUM(F9:F12)</f>
        <v>6190597</v>
      </c>
      <c r="G13" s="97">
        <f>F13/F13</f>
        <v>1</v>
      </c>
      <c r="H13" s="95">
        <f t="shared" si="1"/>
        <v>-7.7190092765318206E-3</v>
      </c>
      <c r="I13" s="105">
        <f>SUM(I9:I12)</f>
        <v>6238754</v>
      </c>
      <c r="J13" s="106">
        <f>I13/I13</f>
        <v>1</v>
      </c>
    </row>
    <row r="14" spans="1:10" x14ac:dyDescent="0.3">
      <c r="A14" s="191" t="s">
        <v>85</v>
      </c>
      <c r="B14" s="27" t="s">
        <v>80</v>
      </c>
      <c r="C14" s="81">
        <v>2051184</v>
      </c>
      <c r="D14" s="72">
        <f t="shared" ref="D14" si="2">C14/C18</f>
        <v>0.82411222027495801</v>
      </c>
      <c r="E14" s="72">
        <f t="shared" si="0"/>
        <v>4.5344466618509492E-3</v>
      </c>
      <c r="F14" s="88">
        <v>2041925</v>
      </c>
      <c r="G14" s="89">
        <f t="shared" ref="G14" si="3">F14/F18</f>
        <v>0.82220510462360386</v>
      </c>
      <c r="H14" s="90">
        <f t="shared" si="1"/>
        <v>2.6194552928103937E-2</v>
      </c>
      <c r="I14" s="101">
        <v>1989803</v>
      </c>
      <c r="J14" s="102">
        <f t="shared" ref="J14" si="4">I14/I18</f>
        <v>0.81712695180239503</v>
      </c>
    </row>
    <row r="15" spans="1:10" x14ac:dyDescent="0.3">
      <c r="A15" s="191"/>
      <c r="B15" s="27" t="s">
        <v>92</v>
      </c>
      <c r="C15" s="81">
        <v>107511</v>
      </c>
      <c r="D15" s="72">
        <f t="shared" ref="D15" si="5">C15/C18</f>
        <v>4.3195115072066186E-2</v>
      </c>
      <c r="E15" s="72">
        <f t="shared" si="0"/>
        <v>2.3368489186719466E-2</v>
      </c>
      <c r="F15" s="88">
        <v>105056</v>
      </c>
      <c r="G15" s="89">
        <f t="shared" ref="G15" si="6">F15/F18</f>
        <v>4.2302033361331745E-2</v>
      </c>
      <c r="H15" s="90">
        <f t="shared" si="1"/>
        <v>-1.1646941501872166E-2</v>
      </c>
      <c r="I15" s="101">
        <v>106294</v>
      </c>
      <c r="J15" s="102">
        <f t="shared" ref="J15" si="7">I15/I18</f>
        <v>4.3650397659910946E-2</v>
      </c>
    </row>
    <row r="16" spans="1:10" x14ac:dyDescent="0.3">
      <c r="A16" s="191"/>
      <c r="B16" s="27" t="s">
        <v>93</v>
      </c>
      <c r="C16" s="81">
        <v>200027</v>
      </c>
      <c r="D16" s="72">
        <f t="shared" ref="D16" si="8">C16/C18</f>
        <v>8.0365630331037594E-2</v>
      </c>
      <c r="E16" s="72">
        <f t="shared" si="0"/>
        <v>-2.1820244609734508E-2</v>
      </c>
      <c r="F16" s="88">
        <v>204489</v>
      </c>
      <c r="G16" s="89">
        <f t="shared" ref="G16" si="9">F16/F18</f>
        <v>8.2339899672797062E-2</v>
      </c>
      <c r="H16" s="90">
        <f t="shared" si="1"/>
        <v>-1.1175048355899419E-2</v>
      </c>
      <c r="I16" s="101">
        <v>206800</v>
      </c>
      <c r="J16" s="102">
        <f t="shared" ref="J16" si="10">I16/I18</f>
        <v>8.4923911378531086E-2</v>
      </c>
    </row>
    <row r="17" spans="1:10" x14ac:dyDescent="0.3">
      <c r="A17" s="191"/>
      <c r="B17" s="27" t="s">
        <v>94</v>
      </c>
      <c r="C17" s="81">
        <v>130240</v>
      </c>
      <c r="D17" s="72">
        <f t="shared" ref="D17" si="11">C17/C18</f>
        <v>5.2327034321938221E-2</v>
      </c>
      <c r="E17" s="72">
        <f t="shared" si="0"/>
        <v>-1.3363231417229782E-2</v>
      </c>
      <c r="F17" s="88">
        <v>132004</v>
      </c>
      <c r="G17" s="89">
        <f t="shared" ref="G17" si="12">F17/F18</f>
        <v>5.3152962342267324E-2</v>
      </c>
      <c r="H17" s="90">
        <f t="shared" si="1"/>
        <v>-1.6638431752178122E-3</v>
      </c>
      <c r="I17" s="101">
        <v>132224</v>
      </c>
      <c r="J17" s="102">
        <f t="shared" ref="J17" si="13">I17/I18</f>
        <v>5.4298739159162931E-2</v>
      </c>
    </row>
    <row r="18" spans="1:10" x14ac:dyDescent="0.3">
      <c r="A18" s="192"/>
      <c r="B18" s="26" t="s">
        <v>5</v>
      </c>
      <c r="C18" s="82">
        <f>SUM(C14:C17)</f>
        <v>2488962</v>
      </c>
      <c r="D18" s="80">
        <f t="shared" ref="D18" si="14">C18/C18</f>
        <v>1</v>
      </c>
      <c r="E18" s="80">
        <f t="shared" si="0"/>
        <v>2.2098077129053899E-3</v>
      </c>
      <c r="F18" s="96">
        <f>SUM(F14:F17)</f>
        <v>2483474</v>
      </c>
      <c r="G18" s="97">
        <f t="shared" ref="G18" si="15">F18/F18</f>
        <v>1</v>
      </c>
      <c r="H18" s="95">
        <f t="shared" si="1"/>
        <v>1.9856508157089524E-2</v>
      </c>
      <c r="I18" s="105">
        <f>SUM(I14:I17)</f>
        <v>2435121</v>
      </c>
      <c r="J18" s="106">
        <f t="shared" ref="J18" si="16">I18/I18</f>
        <v>1</v>
      </c>
    </row>
    <row r="19" spans="1:10" x14ac:dyDescent="0.3">
      <c r="A19" s="191" t="s">
        <v>86</v>
      </c>
      <c r="B19" s="27" t="s">
        <v>80</v>
      </c>
      <c r="C19" s="81">
        <v>262511</v>
      </c>
      <c r="D19" s="72">
        <f t="shared" ref="D19" si="17">C19/C23</f>
        <v>0.58474687646876689</v>
      </c>
      <c r="E19" s="72">
        <f t="shared" si="0"/>
        <v>9.5373243959374077E-3</v>
      </c>
      <c r="F19" s="88">
        <v>260031</v>
      </c>
      <c r="G19" s="89">
        <f t="shared" ref="G19" si="18">F19/F23</f>
        <v>0.59416915350129562</v>
      </c>
      <c r="H19" s="90">
        <f t="shared" si="1"/>
        <v>-0.17042271494656244</v>
      </c>
      <c r="I19" s="101">
        <v>313450</v>
      </c>
      <c r="J19" s="102">
        <f t="shared" ref="J19" si="19">I19/I23</f>
        <v>0.60649507954382742</v>
      </c>
    </row>
    <row r="20" spans="1:10" x14ac:dyDescent="0.3">
      <c r="A20" s="191"/>
      <c r="B20" s="27" t="s">
        <v>92</v>
      </c>
      <c r="C20" s="81">
        <v>76830</v>
      </c>
      <c r="D20" s="72">
        <f t="shared" ref="D20" si="20">C20/C23</f>
        <v>0.17113988563944124</v>
      </c>
      <c r="E20" s="72">
        <f t="shared" si="0"/>
        <v>0.13645440426003994</v>
      </c>
      <c r="F20" s="88">
        <v>67605</v>
      </c>
      <c r="G20" s="89">
        <f t="shared" ref="G20" si="21">F20/F23</f>
        <v>0.15447698783012445</v>
      </c>
      <c r="H20" s="90">
        <f t="shared" si="1"/>
        <v>-0.1587546507721215</v>
      </c>
      <c r="I20" s="101">
        <v>80363</v>
      </c>
      <c r="J20" s="102">
        <f t="shared" ref="J20" si="22">I20/I23</f>
        <v>0.15549454164102922</v>
      </c>
    </row>
    <row r="21" spans="1:10" x14ac:dyDescent="0.3">
      <c r="A21" s="191"/>
      <c r="B21" s="27" t="s">
        <v>93</v>
      </c>
      <c r="C21" s="81">
        <v>76179</v>
      </c>
      <c r="D21" s="72">
        <f t="shared" ref="D21" si="23">C21/C23</f>
        <v>0.16968977415237532</v>
      </c>
      <c r="E21" s="72">
        <f t="shared" si="0"/>
        <v>3.4689303904923599E-2</v>
      </c>
      <c r="F21" s="88">
        <v>73625</v>
      </c>
      <c r="G21" s="89">
        <f t="shared" ref="G21" si="24">F21/F23</f>
        <v>0.16823264890160361</v>
      </c>
      <c r="H21" s="90">
        <f t="shared" si="1"/>
        <v>-0.13129918704942597</v>
      </c>
      <c r="I21" s="101">
        <v>84753</v>
      </c>
      <c r="J21" s="102">
        <f t="shared" ref="J21" si="25">I21/I23</f>
        <v>0.16398876208830118</v>
      </c>
    </row>
    <row r="22" spans="1:10" x14ac:dyDescent="0.3">
      <c r="A22" s="191"/>
      <c r="B22" s="27" t="s">
        <v>94</v>
      </c>
      <c r="C22" s="81">
        <v>33411</v>
      </c>
      <c r="D22" s="72">
        <f t="shared" ref="D22" si="26">C22/C23</f>
        <v>7.4423463739416523E-2</v>
      </c>
      <c r="E22" s="72">
        <f t="shared" si="0"/>
        <v>-8.1535035874316195E-2</v>
      </c>
      <c r="F22" s="88">
        <v>36377</v>
      </c>
      <c r="G22" s="89">
        <f t="shared" ref="G22" si="27">F22/F23</f>
        <v>8.3121209766976359E-2</v>
      </c>
      <c r="H22" s="90">
        <f t="shared" si="1"/>
        <v>-4.9116478460895022E-2</v>
      </c>
      <c r="I22" s="101">
        <v>38256</v>
      </c>
      <c r="J22" s="102">
        <f t="shared" ref="J22" si="28">I22/I23</f>
        <v>7.4021616726842127E-2</v>
      </c>
    </row>
    <row r="23" spans="1:10" x14ac:dyDescent="0.3">
      <c r="A23" s="192"/>
      <c r="B23" s="26" t="s">
        <v>5</v>
      </c>
      <c r="C23" s="82">
        <f>SUM(C19:C22)</f>
        <v>448931</v>
      </c>
      <c r="D23" s="80">
        <f t="shared" ref="D23" si="29">C23/C23</f>
        <v>1</v>
      </c>
      <c r="E23" s="80">
        <f t="shared" si="0"/>
        <v>2.5804431973457515E-2</v>
      </c>
      <c r="F23" s="96">
        <f>SUM(F19:F22)</f>
        <v>437638</v>
      </c>
      <c r="G23" s="97">
        <f t="shared" ref="G23" si="30">F23/F23</f>
        <v>1</v>
      </c>
      <c r="H23" s="95">
        <f t="shared" si="1"/>
        <v>-0.15321329200382336</v>
      </c>
      <c r="I23" s="105">
        <f>SUM(I19:I22)</f>
        <v>516822</v>
      </c>
      <c r="J23" s="106">
        <f t="shared" ref="J23" si="31">I23/I23</f>
        <v>1</v>
      </c>
    </row>
    <row r="24" spans="1:10" x14ac:dyDescent="0.3">
      <c r="A24" s="191" t="s">
        <v>87</v>
      </c>
      <c r="B24" s="27" t="s">
        <v>80</v>
      </c>
      <c r="C24" s="81">
        <v>1756049</v>
      </c>
      <c r="D24" s="72">
        <f t="shared" ref="D24" si="32">C24/C28</f>
        <v>0.35644852395658999</v>
      </c>
      <c r="E24" s="72">
        <f t="shared" si="0"/>
        <v>-1.7837826954118199E-2</v>
      </c>
      <c r="F24" s="88">
        <v>1787942</v>
      </c>
      <c r="G24" s="89">
        <f t="shared" ref="G24" si="33">F24/F28</f>
        <v>0.35501391012654432</v>
      </c>
      <c r="H24" s="90">
        <f t="shared" si="1"/>
        <v>-2.6224176130607835E-2</v>
      </c>
      <c r="I24" s="101">
        <v>1836092</v>
      </c>
      <c r="J24" s="102">
        <f t="shared" ref="J24" si="34">I24/I28</f>
        <v>0.35979517784964177</v>
      </c>
    </row>
    <row r="25" spans="1:10" x14ac:dyDescent="0.3">
      <c r="A25" s="191"/>
      <c r="B25" s="27" t="s">
        <v>92</v>
      </c>
      <c r="C25" s="81">
        <v>807230</v>
      </c>
      <c r="D25" s="72">
        <f t="shared" ref="D25" si="35">C25/C28</f>
        <v>0.16385416465797831</v>
      </c>
      <c r="E25" s="72">
        <f t="shared" si="0"/>
        <v>-2.1761128083694969E-2</v>
      </c>
      <c r="F25" s="88">
        <v>825187</v>
      </c>
      <c r="G25" s="89">
        <f t="shared" ref="G25" si="36">F25/F28</f>
        <v>0.16384919838316497</v>
      </c>
      <c r="H25" s="90">
        <f t="shared" si="1"/>
        <v>-2.2755054294139911E-3</v>
      </c>
      <c r="I25" s="101">
        <v>827069</v>
      </c>
      <c r="J25" s="102">
        <f t="shared" ref="J25" si="37">I25/I28</f>
        <v>0.16207000408962371</v>
      </c>
    </row>
    <row r="26" spans="1:10" x14ac:dyDescent="0.3">
      <c r="A26" s="191"/>
      <c r="B26" s="27" t="s">
        <v>93</v>
      </c>
      <c r="C26" s="81">
        <v>1132419</v>
      </c>
      <c r="D26" s="72">
        <f t="shared" ref="D26" si="38">C26/C28</f>
        <v>0.22986208303435593</v>
      </c>
      <c r="E26" s="72">
        <f t="shared" si="0"/>
        <v>-2.5762991831309444E-2</v>
      </c>
      <c r="F26" s="88">
        <v>1162365</v>
      </c>
      <c r="G26" s="89">
        <f t="shared" ref="G26" si="39">F26/F28</f>
        <v>0.23079928971087468</v>
      </c>
      <c r="H26" s="90">
        <f t="shared" si="1"/>
        <v>-1.2346046163846392E-2</v>
      </c>
      <c r="I26" s="101">
        <v>1176895</v>
      </c>
      <c r="J26" s="102">
        <f t="shared" ref="J26" si="40">I26/I28</f>
        <v>0.23062087620628713</v>
      </c>
    </row>
    <row r="27" spans="1:10" x14ac:dyDescent="0.3">
      <c r="A27" s="191"/>
      <c r="B27" s="27" t="s">
        <v>94</v>
      </c>
      <c r="C27" s="81">
        <v>1230817</v>
      </c>
      <c r="D27" s="72">
        <f t="shared" ref="D27" si="41">C27/C28</f>
        <v>0.24983522835107577</v>
      </c>
      <c r="E27" s="72">
        <f t="shared" si="0"/>
        <v>-2.3753831998826108E-2</v>
      </c>
      <c r="F27" s="88">
        <v>1260765</v>
      </c>
      <c r="G27" s="89">
        <f t="shared" ref="G27" si="42">F27/F28</f>
        <v>0.25033760177941605</v>
      </c>
      <c r="H27" s="90">
        <f t="shared" si="1"/>
        <v>-1.8509971079159815E-3</v>
      </c>
      <c r="I27" s="101">
        <v>1263103</v>
      </c>
      <c r="J27" s="102">
        <f t="shared" ref="J27" si="43">I27/I28</f>
        <v>0.24751394185444742</v>
      </c>
    </row>
    <row r="28" spans="1:10" x14ac:dyDescent="0.3">
      <c r="A28" s="192"/>
      <c r="B28" s="26" t="s">
        <v>5</v>
      </c>
      <c r="C28" s="82">
        <f>SUM(C24:C27)</f>
        <v>4926515</v>
      </c>
      <c r="D28" s="80">
        <f t="shared" ref="D28" si="44">C28/C28</f>
        <v>1</v>
      </c>
      <c r="E28" s="80">
        <f t="shared" si="0"/>
        <v>-2.1790777638719533E-2</v>
      </c>
      <c r="F28" s="96">
        <f>SUM(F24:F27)</f>
        <v>5036259</v>
      </c>
      <c r="G28" s="97">
        <f t="shared" ref="G28" si="45">F28/F28</f>
        <v>1</v>
      </c>
      <c r="H28" s="95">
        <f t="shared" si="1"/>
        <v>-1.3109526863654453E-2</v>
      </c>
      <c r="I28" s="105">
        <f>SUM(I24:I27)</f>
        <v>5103159</v>
      </c>
      <c r="J28" s="106">
        <f t="shared" ref="J28" si="46">I28/I28</f>
        <v>1</v>
      </c>
    </row>
    <row r="29" spans="1:10" x14ac:dyDescent="0.3">
      <c r="A29" s="191" t="s">
        <v>88</v>
      </c>
      <c r="B29" s="27" t="s">
        <v>80</v>
      </c>
      <c r="C29" s="81">
        <v>11863</v>
      </c>
      <c r="D29" s="72">
        <f t="shared" ref="D29" si="47">C29/C33</f>
        <v>0.63503024463358493</v>
      </c>
      <c r="E29" s="72">
        <f t="shared" si="0"/>
        <v>-2.7383782897433796E-2</v>
      </c>
      <c r="F29" s="88">
        <v>12197</v>
      </c>
      <c r="G29" s="89">
        <f t="shared" ref="G29" si="48">F29/F33</f>
        <v>0.62061771739683513</v>
      </c>
      <c r="H29" s="90">
        <f t="shared" si="1"/>
        <v>-7.0704761904761909E-2</v>
      </c>
      <c r="I29" s="101">
        <v>13125</v>
      </c>
      <c r="J29" s="102">
        <f t="shared" ref="J29" si="49">I29/I33</f>
        <v>0.63611690011147193</v>
      </c>
    </row>
    <row r="30" spans="1:10" x14ac:dyDescent="0.3">
      <c r="A30" s="191"/>
      <c r="B30" s="27" t="s">
        <v>92</v>
      </c>
      <c r="C30" s="81">
        <v>2420</v>
      </c>
      <c r="D30" s="72">
        <f t="shared" ref="D30" si="50">C30/C33</f>
        <v>0.12954338632835502</v>
      </c>
      <c r="E30" s="72">
        <f t="shared" si="0"/>
        <v>-3.6240541616885703E-2</v>
      </c>
      <c r="F30" s="88">
        <v>2511</v>
      </c>
      <c r="G30" s="89">
        <f t="shared" ref="G30" si="51">F30/F33</f>
        <v>0.12776675316745534</v>
      </c>
      <c r="H30" s="90">
        <f>(F30-I30)/I30</f>
        <v>3.9840637450199205E-4</v>
      </c>
      <c r="I30" s="101">
        <v>2510</v>
      </c>
      <c r="J30" s="102">
        <f t="shared" ref="J30" si="52">I30/I33</f>
        <v>0.12164978432607958</v>
      </c>
    </row>
    <row r="31" spans="1:10" x14ac:dyDescent="0.3">
      <c r="A31" s="191"/>
      <c r="B31" s="27" t="s">
        <v>93</v>
      </c>
      <c r="C31" s="81">
        <v>2659</v>
      </c>
      <c r="D31" s="72">
        <f t="shared" ref="D31" si="53">C31/C33</f>
        <v>0.1423371339864033</v>
      </c>
      <c r="E31" s="72">
        <f t="shared" si="0"/>
        <v>-0.13528455284552846</v>
      </c>
      <c r="F31" s="88">
        <v>3075</v>
      </c>
      <c r="G31" s="89">
        <f t="shared" ref="G31" si="54">F31/F33</f>
        <v>0.15646466188368188</v>
      </c>
      <c r="H31" s="90">
        <f t="shared" si="1"/>
        <v>-5.1763183435781304E-3</v>
      </c>
      <c r="I31" s="101">
        <v>3091</v>
      </c>
      <c r="J31" s="102">
        <f t="shared" ref="J31" si="55">I31/I33</f>
        <v>0.1498085591043474</v>
      </c>
    </row>
    <row r="32" spans="1:10" x14ac:dyDescent="0.3">
      <c r="A32" s="191"/>
      <c r="B32" s="27" t="s">
        <v>94</v>
      </c>
      <c r="C32" s="81">
        <v>1739</v>
      </c>
      <c r="D32" s="72">
        <f t="shared" ref="D32" si="56">C32/C33</f>
        <v>9.3089235051656768E-2</v>
      </c>
      <c r="E32" s="72">
        <f t="shared" si="0"/>
        <v>-7.0053475935828877E-2</v>
      </c>
      <c r="F32" s="88">
        <v>1870</v>
      </c>
      <c r="G32" s="89">
        <f t="shared" ref="G32" si="57">F32/F33</f>
        <v>9.5150867552027674E-2</v>
      </c>
      <c r="H32" s="90">
        <f t="shared" si="1"/>
        <v>-1.9402202412165705E-2</v>
      </c>
      <c r="I32" s="101">
        <v>1907</v>
      </c>
      <c r="J32" s="102">
        <f t="shared" ref="J32" si="58">I32/I33</f>
        <v>9.2424756458101096E-2</v>
      </c>
    </row>
    <row r="33" spans="1:10" x14ac:dyDescent="0.3">
      <c r="A33" s="192"/>
      <c r="B33" s="26" t="s">
        <v>5</v>
      </c>
      <c r="C33" s="82">
        <f>SUM(C29:C32)</f>
        <v>18681</v>
      </c>
      <c r="D33" s="80">
        <f t="shared" ref="D33" si="59">C33/C33</f>
        <v>1</v>
      </c>
      <c r="E33" s="80">
        <f t="shared" si="0"/>
        <v>-4.9458098000305296E-2</v>
      </c>
      <c r="F33" s="96">
        <f>SUM(F29:F32)</f>
        <v>19653</v>
      </c>
      <c r="G33" s="97">
        <f t="shared" ref="G33" si="60">F33/F33</f>
        <v>1</v>
      </c>
      <c r="H33" s="95">
        <f t="shared" si="1"/>
        <v>-4.7496728541656569E-2</v>
      </c>
      <c r="I33" s="105">
        <f>SUM(I29:I32)</f>
        <v>20633</v>
      </c>
      <c r="J33" s="106">
        <f t="shared" ref="J33" si="61">I33/I33</f>
        <v>1</v>
      </c>
    </row>
    <row r="34" spans="1:10" x14ac:dyDescent="0.3">
      <c r="A34" s="191" t="s">
        <v>89</v>
      </c>
      <c r="B34" s="27" t="s">
        <v>80</v>
      </c>
      <c r="C34" s="81">
        <v>58259</v>
      </c>
      <c r="D34" s="72">
        <f t="shared" ref="D34" si="62">C34/C38</f>
        <v>0.80426019492531542</v>
      </c>
      <c r="E34" s="72">
        <f t="shared" si="0"/>
        <v>7.2613458528951486E-2</v>
      </c>
      <c r="F34" s="88">
        <v>54315</v>
      </c>
      <c r="G34" s="89">
        <f t="shared" ref="G34" si="63">F34/F38</f>
        <v>0.81680376558340972</v>
      </c>
      <c r="H34" s="90">
        <f t="shared" si="1"/>
        <v>-3.2473547329794433E-2</v>
      </c>
      <c r="I34" s="101">
        <v>56138</v>
      </c>
      <c r="J34" s="102">
        <f t="shared" ref="J34" si="64">I34/I38</f>
        <v>0.81931755159228237</v>
      </c>
    </row>
    <row r="35" spans="1:10" x14ac:dyDescent="0.3">
      <c r="A35" s="191"/>
      <c r="B35" s="27" t="s">
        <v>92</v>
      </c>
      <c r="C35" s="81">
        <v>6845</v>
      </c>
      <c r="D35" s="72">
        <f t="shared" ref="D35" si="65">C35/C38</f>
        <v>9.4494602280570966E-2</v>
      </c>
      <c r="E35" s="72">
        <f t="shared" si="0"/>
        <v>0.18343706777316734</v>
      </c>
      <c r="F35" s="88">
        <v>5784</v>
      </c>
      <c r="G35" s="89">
        <f t="shared" ref="G35" si="66">F35/F38</f>
        <v>8.6981367580492353E-2</v>
      </c>
      <c r="H35" s="90">
        <f t="shared" si="1"/>
        <v>7.9708792234459591E-2</v>
      </c>
      <c r="I35" s="101">
        <v>5357</v>
      </c>
      <c r="J35" s="102">
        <f t="shared" ref="J35" si="67">I35/I38</f>
        <v>7.8183834904696575E-2</v>
      </c>
    </row>
    <row r="36" spans="1:10" x14ac:dyDescent="0.3">
      <c r="A36" s="191"/>
      <c r="B36" s="27" t="s">
        <v>93</v>
      </c>
      <c r="C36" s="81">
        <v>5185</v>
      </c>
      <c r="D36" s="72">
        <f t="shared" ref="D36" si="68">C36/C38</f>
        <v>7.157845329799277E-2</v>
      </c>
      <c r="E36" s="72">
        <f t="shared" si="0"/>
        <v>0.14408649602824361</v>
      </c>
      <c r="F36" s="88">
        <v>4532</v>
      </c>
      <c r="G36" s="89">
        <f t="shared" ref="G36" si="69">F36/F38</f>
        <v>6.8153450531602933E-2</v>
      </c>
      <c r="H36" s="90">
        <f t="shared" si="1"/>
        <v>-9.4686376348381937E-2</v>
      </c>
      <c r="I36" s="101">
        <v>5006</v>
      </c>
      <c r="J36" s="102">
        <f t="shared" ref="J36" si="70">I36/I38</f>
        <v>7.3061093435301677E-2</v>
      </c>
    </row>
    <row r="37" spans="1:10" x14ac:dyDescent="0.3">
      <c r="A37" s="191"/>
      <c r="B37" s="27" t="s">
        <v>94</v>
      </c>
      <c r="C37" s="81">
        <v>2149</v>
      </c>
      <c r="D37" s="72">
        <f t="shared" ref="D37" si="71">C37/C38</f>
        <v>2.9666749496120821E-2</v>
      </c>
      <c r="E37" s="72">
        <f t="shared" si="0"/>
        <v>0.15166130760986066</v>
      </c>
      <c r="F37" s="88">
        <v>1866</v>
      </c>
      <c r="G37" s="89">
        <f t="shared" ref="G37" si="72">F37/F38</f>
        <v>2.8061416304494938E-2</v>
      </c>
      <c r="H37" s="90">
        <f t="shared" si="1"/>
        <v>-7.4863658899355479E-2</v>
      </c>
      <c r="I37" s="101">
        <v>2017</v>
      </c>
      <c r="J37" s="102">
        <f t="shared" ref="J37" si="73">I37/I38</f>
        <v>2.9437520067719432E-2</v>
      </c>
    </row>
    <row r="38" spans="1:10" x14ac:dyDescent="0.3">
      <c r="A38" s="192"/>
      <c r="B38" s="26" t="s">
        <v>5</v>
      </c>
      <c r="C38" s="82">
        <f>SUM(C34:C37)</f>
        <v>72438</v>
      </c>
      <c r="D38" s="80">
        <f t="shared" ref="D38" si="74">C38/C38</f>
        <v>1</v>
      </c>
      <c r="E38" s="80">
        <f t="shared" si="0"/>
        <v>8.9342376347805161E-2</v>
      </c>
      <c r="F38" s="96">
        <f>SUM(F34:F37)</f>
        <v>66497</v>
      </c>
      <c r="G38" s="97">
        <f t="shared" ref="G38" si="75">F38/F38</f>
        <v>1</v>
      </c>
      <c r="H38" s="95">
        <f t="shared" si="1"/>
        <v>-2.9495898887883475E-2</v>
      </c>
      <c r="I38" s="105">
        <f>SUM(I34:I37)</f>
        <v>68518</v>
      </c>
      <c r="J38" s="106">
        <f t="shared" ref="J38" si="76">I38/I38</f>
        <v>1</v>
      </c>
    </row>
    <row r="39" spans="1:10" x14ac:dyDescent="0.3">
      <c r="H39" s="92"/>
    </row>
    <row r="40" spans="1:10" ht="18" x14ac:dyDescent="0.35">
      <c r="A40" s="189" t="s">
        <v>76</v>
      </c>
      <c r="B40" s="189"/>
      <c r="C40" s="69"/>
      <c r="E40" s="71"/>
      <c r="F40" s="88"/>
      <c r="G40" s="89"/>
      <c r="H40" s="91"/>
      <c r="I40" s="101"/>
      <c r="J40" s="102"/>
    </row>
    <row r="41" spans="1:10" x14ac:dyDescent="0.3">
      <c r="A41" s="190" t="s">
        <v>105</v>
      </c>
      <c r="B41" s="190"/>
      <c r="C41" s="69">
        <v>2751566</v>
      </c>
      <c r="D41" s="70" t="e">
        <f>C41/#REF!</f>
        <v>#REF!</v>
      </c>
      <c r="E41" s="71">
        <f t="shared" ref="E41:E47" si="77">(C41-F41)/F41</f>
        <v>-1.1935296752568377E-3</v>
      </c>
      <c r="F41" s="88">
        <v>2754854</v>
      </c>
      <c r="G41" s="89" t="e">
        <f>F41/#REF!</f>
        <v>#REF!</v>
      </c>
      <c r="H41" s="90">
        <f t="shared" ref="H41:H56" si="78">(F41-I41)/I41</f>
        <v>1.8654380538417878E-2</v>
      </c>
      <c r="I41" s="101">
        <v>2704405</v>
      </c>
      <c r="J41" s="102" t="e">
        <f>I41/#REF!</f>
        <v>#REF!</v>
      </c>
    </row>
    <row r="42" spans="1:10" x14ac:dyDescent="0.3">
      <c r="A42" s="190" t="s">
        <v>77</v>
      </c>
      <c r="B42" s="190"/>
      <c r="C42" s="69">
        <v>3860902</v>
      </c>
      <c r="D42" s="70" t="e">
        <f>C42/#REF!</f>
        <v>#REF!</v>
      </c>
      <c r="E42" s="71">
        <f t="shared" si="77"/>
        <v>-6.3516868258088489E-3</v>
      </c>
      <c r="F42" s="88">
        <v>3885582</v>
      </c>
      <c r="G42" s="89" t="e">
        <f>F42/#REF!</f>
        <v>#REF!</v>
      </c>
      <c r="H42" s="90">
        <f t="shared" si="78"/>
        <v>6.3774310993719432E-3</v>
      </c>
      <c r="I42" s="101">
        <v>3860959</v>
      </c>
      <c r="J42" s="102" t="e">
        <f>I42/#REF!</f>
        <v>#REF!</v>
      </c>
    </row>
    <row r="43" spans="1:10" x14ac:dyDescent="0.3">
      <c r="A43" s="190" t="s">
        <v>78</v>
      </c>
      <c r="B43" s="190"/>
      <c r="C43" s="69">
        <v>228955</v>
      </c>
      <c r="D43" s="70" t="e">
        <f>C43/#REF!</f>
        <v>#REF!</v>
      </c>
      <c r="E43" s="71">
        <f t="shared" si="77"/>
        <v>-3.0537712720236105E-2</v>
      </c>
      <c r="F43" s="88">
        <v>236167</v>
      </c>
      <c r="G43" s="89" t="e">
        <f>F43/#REF!</f>
        <v>#REF!</v>
      </c>
      <c r="H43" s="90">
        <f t="shared" si="78"/>
        <v>-4.2346214670937916E-2</v>
      </c>
      <c r="I43" s="101">
        <v>246610</v>
      </c>
      <c r="J43" s="102" t="e">
        <f>I43/#REF!</f>
        <v>#REF!</v>
      </c>
    </row>
    <row r="44" spans="1:10" x14ac:dyDescent="0.3">
      <c r="A44" s="190" t="s">
        <v>109</v>
      </c>
      <c r="B44" s="190"/>
      <c r="C44" s="69">
        <v>6510915</v>
      </c>
      <c r="D44" s="70" t="e">
        <f>C44/#REF!</f>
        <v>#REF!</v>
      </c>
      <c r="E44" s="71">
        <f t="shared" si="77"/>
        <v>6.4502695624658862E-3</v>
      </c>
      <c r="F44" s="88">
        <v>6469187</v>
      </c>
      <c r="G44" s="89" t="e">
        <f>F44/#REF!</f>
        <v>#REF!</v>
      </c>
      <c r="H44" s="90">
        <f t="shared" si="78"/>
        <v>3.1293194641158653E-3</v>
      </c>
      <c r="I44" s="101">
        <v>6449006</v>
      </c>
      <c r="J44" s="102" t="e">
        <f>I44/#REF!</f>
        <v>#REF!</v>
      </c>
    </row>
    <row r="45" spans="1:10" x14ac:dyDescent="0.3">
      <c r="A45" s="190" t="s">
        <v>110</v>
      </c>
      <c r="B45" s="190"/>
      <c r="C45" s="69">
        <v>3472603</v>
      </c>
      <c r="D45" s="70" t="e">
        <f>C45/#REF!</f>
        <v>#REF!</v>
      </c>
      <c r="E45" s="71">
        <f t="shared" si="77"/>
        <v>-3.6781762213653839E-3</v>
      </c>
      <c r="F45" s="88">
        <v>3485423</v>
      </c>
      <c r="G45" s="89" t="e">
        <f>F45/#REF!</f>
        <v>#REF!</v>
      </c>
      <c r="H45" s="90">
        <f t="shared" si="78"/>
        <v>-6.012537836809633E-3</v>
      </c>
      <c r="I45" s="101">
        <v>3506506</v>
      </c>
      <c r="J45" s="102" t="e">
        <f>I45/#REF!</f>
        <v>#REF!</v>
      </c>
    </row>
    <row r="46" spans="1:10" x14ac:dyDescent="0.3">
      <c r="A46" s="190" t="s">
        <v>121</v>
      </c>
      <c r="B46" s="190"/>
      <c r="C46" s="69">
        <v>683550</v>
      </c>
      <c r="D46" s="70" t="e">
        <f>C46/#REF!</f>
        <v>#REF!</v>
      </c>
      <c r="E46" s="71">
        <f t="shared" si="77"/>
        <v>-8.4468060106792694E-3</v>
      </c>
      <c r="F46" s="88">
        <v>689373</v>
      </c>
      <c r="G46" s="89" t="e">
        <f>F46/#REF!</f>
        <v>#REF!</v>
      </c>
      <c r="H46" s="90">
        <f t="shared" si="78"/>
        <v>-2.4616176951233144E-2</v>
      </c>
      <c r="I46" s="101">
        <v>706771</v>
      </c>
      <c r="J46" s="102" t="e">
        <f>I46/#REF!</f>
        <v>#REF!</v>
      </c>
    </row>
    <row r="47" spans="1:10" x14ac:dyDescent="0.3">
      <c r="A47" s="190" t="s">
        <v>122</v>
      </c>
      <c r="B47" s="190"/>
      <c r="C47" s="69">
        <v>301874</v>
      </c>
      <c r="D47" s="70" t="e">
        <f>C47/#REF!</f>
        <v>#REF!</v>
      </c>
      <c r="E47" s="71">
        <f t="shared" si="77"/>
        <v>7.7575918313221057E-4</v>
      </c>
      <c r="F47" s="88">
        <v>301640</v>
      </c>
      <c r="G47" s="89" t="e">
        <f>F47/#REF!</f>
        <v>#REF!</v>
      </c>
      <c r="H47" s="90">
        <f t="shared" si="78"/>
        <v>-3.160354946000437E-2</v>
      </c>
      <c r="I47" s="101">
        <v>311484</v>
      </c>
      <c r="J47" s="102" t="e">
        <f>I47/#REF!</f>
        <v>#REF!</v>
      </c>
    </row>
    <row r="48" spans="1:10" x14ac:dyDescent="0.3">
      <c r="A48" s="190" t="s">
        <v>111</v>
      </c>
      <c r="B48" s="190"/>
      <c r="C48" s="69">
        <v>642688</v>
      </c>
      <c r="D48" s="70" t="e">
        <f>C48/#REF!</f>
        <v>#REF!</v>
      </c>
      <c r="E48" s="71">
        <f>(C48-F46)/F46</f>
        <v>-6.7720958029977962E-2</v>
      </c>
      <c r="F48" s="88">
        <v>679244</v>
      </c>
      <c r="G48" s="89" t="e">
        <f>F48/#REF!</f>
        <v>#REF!</v>
      </c>
      <c r="H48" s="90">
        <f t="shared" si="78"/>
        <v>-7.9843904946758568E-3</v>
      </c>
      <c r="I48" s="103">
        <v>684711</v>
      </c>
      <c r="J48" s="102" t="e">
        <f>I48/#REF!</f>
        <v>#REF!</v>
      </c>
    </row>
    <row r="49" spans="1:10" x14ac:dyDescent="0.3">
      <c r="A49" s="190" t="s">
        <v>112</v>
      </c>
      <c r="B49" s="190"/>
      <c r="C49" s="69">
        <v>389956</v>
      </c>
      <c r="D49" s="70" t="e">
        <f>C49/#REF!</f>
        <v>#REF!</v>
      </c>
      <c r="E49" s="71">
        <f t="shared" ref="E49:E56" si="79">(C49-F49)/F49</f>
        <v>2.1289746403475921E-2</v>
      </c>
      <c r="F49" s="88">
        <v>381827</v>
      </c>
      <c r="G49" s="89" t="e">
        <f>F49/#REF!</f>
        <v>#REF!</v>
      </c>
      <c r="H49" s="90">
        <f t="shared" si="78"/>
        <v>2.9235998609093188E-2</v>
      </c>
      <c r="I49" s="101">
        <v>370981</v>
      </c>
      <c r="J49" s="102" t="e">
        <f>I49/#REF!</f>
        <v>#REF!</v>
      </c>
    </row>
    <row r="50" spans="1:10" x14ac:dyDescent="0.3">
      <c r="A50" s="190" t="s">
        <v>113</v>
      </c>
      <c r="B50" s="190"/>
      <c r="C50" s="69">
        <v>2101440</v>
      </c>
      <c r="D50" s="70" t="e">
        <f>C50/#REF!</f>
        <v>#REF!</v>
      </c>
      <c r="E50" s="71">
        <f t="shared" si="79"/>
        <v>-3.1084561552669653E-2</v>
      </c>
      <c r="F50" s="88">
        <v>2168858</v>
      </c>
      <c r="G50" s="89" t="e">
        <f>F50/#REF!</f>
        <v>#REF!</v>
      </c>
      <c r="H50" s="90">
        <f t="shared" si="78"/>
        <v>-1.509335428308043E-2</v>
      </c>
      <c r="I50" s="101">
        <v>2202095</v>
      </c>
      <c r="J50" s="102" t="e">
        <f>I50/#REF!</f>
        <v>#REF!</v>
      </c>
    </row>
    <row r="51" spans="1:10" x14ac:dyDescent="0.3">
      <c r="A51" s="190" t="s">
        <v>114</v>
      </c>
      <c r="B51" s="190"/>
      <c r="C51" s="69">
        <v>1744128</v>
      </c>
      <c r="D51" s="70" t="e">
        <f>C51/#REF!</f>
        <v>#REF!</v>
      </c>
      <c r="E51" s="71">
        <f t="shared" si="79"/>
        <v>-8.1080082007068989E-3</v>
      </c>
      <c r="F51" s="88">
        <v>1758385</v>
      </c>
      <c r="G51" s="89" t="e">
        <f>F51/#REF!</f>
        <v>#REF!</v>
      </c>
      <c r="H51" s="90">
        <f t="shared" si="78"/>
        <v>-1.6053616134530522E-2</v>
      </c>
      <c r="I51" s="101">
        <v>1787074</v>
      </c>
      <c r="J51" s="102" t="e">
        <f>I51/#REF!</f>
        <v>#REF!</v>
      </c>
    </row>
    <row r="52" spans="1:10" x14ac:dyDescent="0.3">
      <c r="A52" s="190" t="s">
        <v>119</v>
      </c>
      <c r="B52" s="190"/>
      <c r="C52" s="69">
        <v>743468</v>
      </c>
      <c r="D52" s="70" t="e">
        <f>C52/#REF!</f>
        <v>#REF!</v>
      </c>
      <c r="E52" s="71">
        <f t="shared" si="79"/>
        <v>-1.7074683064003289E-2</v>
      </c>
      <c r="F52" s="88">
        <v>756383</v>
      </c>
      <c r="G52" s="89" t="e">
        <f>F52/#REF!</f>
        <v>#REF!</v>
      </c>
      <c r="H52" s="90">
        <f t="shared" si="78"/>
        <v>-9.8027022887372337E-3</v>
      </c>
      <c r="I52" s="101">
        <v>763871</v>
      </c>
      <c r="J52" s="102" t="e">
        <f>I52/#REF!</f>
        <v>#REF!</v>
      </c>
    </row>
    <row r="53" spans="1:10" x14ac:dyDescent="0.3">
      <c r="A53" s="190" t="s">
        <v>115</v>
      </c>
      <c r="B53" s="190"/>
      <c r="C53" s="69">
        <v>26727</v>
      </c>
      <c r="D53" s="70" t="e">
        <f>C53/#REF!</f>
        <v>#REF!</v>
      </c>
      <c r="E53" s="71">
        <f t="shared" si="79"/>
        <v>4.8663622070824289E-4</v>
      </c>
      <c r="F53" s="88">
        <v>26714</v>
      </c>
      <c r="G53" s="89" t="e">
        <f>F53/#REF!</f>
        <v>#REF!</v>
      </c>
      <c r="H53" s="90">
        <f t="shared" si="78"/>
        <v>-0.30558877047049648</v>
      </c>
      <c r="I53" s="101">
        <v>38470</v>
      </c>
      <c r="J53" s="102" t="e">
        <f>I53/#REF!</f>
        <v>#REF!</v>
      </c>
    </row>
    <row r="54" spans="1:10" x14ac:dyDescent="0.3">
      <c r="A54" s="190" t="s">
        <v>116</v>
      </c>
      <c r="B54" s="190"/>
      <c r="C54" s="69">
        <v>11349</v>
      </c>
      <c r="D54" s="70" t="e">
        <f>C54/#REF!</f>
        <v>#REF!</v>
      </c>
      <c r="E54" s="71">
        <f t="shared" si="79"/>
        <v>0.14140601428140401</v>
      </c>
      <c r="F54" s="88">
        <v>9943</v>
      </c>
      <c r="G54" s="89" t="e">
        <f>F54/#REF!</f>
        <v>#REF!</v>
      </c>
      <c r="H54" s="90">
        <f t="shared" si="78"/>
        <v>8.0173818576860401E-2</v>
      </c>
      <c r="I54" s="101">
        <v>9205</v>
      </c>
      <c r="J54" s="102" t="e">
        <f>I54/#REF!</f>
        <v>#REF!</v>
      </c>
    </row>
    <row r="55" spans="1:10" x14ac:dyDescent="0.3">
      <c r="A55" s="190" t="s">
        <v>117</v>
      </c>
      <c r="B55" s="190"/>
      <c r="C55" s="69">
        <v>703673</v>
      </c>
      <c r="D55" s="70" t="e">
        <f>C55/#REF!</f>
        <v>#REF!</v>
      </c>
      <c r="E55" s="71">
        <f t="shared" si="79"/>
        <v>-6.0175186069868197E-3</v>
      </c>
      <c r="F55" s="88">
        <v>707933</v>
      </c>
      <c r="G55" s="89" t="e">
        <f>F55/#REF!</f>
        <v>#REF!</v>
      </c>
      <c r="H55" s="90">
        <f t="shared" si="78"/>
        <v>-2.2471475696865674E-2</v>
      </c>
      <c r="I55" s="101">
        <v>724207</v>
      </c>
      <c r="J55" s="102" t="e">
        <f>I55/#REF!</f>
        <v>#REF!</v>
      </c>
    </row>
    <row r="56" spans="1:10" x14ac:dyDescent="0.3">
      <c r="A56" s="190" t="s">
        <v>118</v>
      </c>
      <c r="B56" s="190"/>
      <c r="C56" s="69">
        <v>9951335</v>
      </c>
      <c r="D56" s="70" t="e">
        <f>C56/#REF!</f>
        <v>#REF!</v>
      </c>
      <c r="E56" s="71">
        <f t="shared" si="79"/>
        <v>-2.3688306043009276E-3</v>
      </c>
      <c r="F56" s="88">
        <v>9974964</v>
      </c>
      <c r="G56" s="89" t="e">
        <f>F56/#REF!</f>
        <v>#REF!</v>
      </c>
      <c r="H56" s="90">
        <f t="shared" si="78"/>
        <v>-1.0588313878362276E-3</v>
      </c>
      <c r="I56" s="101">
        <v>9985537</v>
      </c>
      <c r="J56" s="102" t="e">
        <f>I56/#REF!</f>
        <v>#REF!</v>
      </c>
    </row>
  </sheetData>
  <mergeCells count="28">
    <mergeCell ref="A50:B50"/>
    <mergeCell ref="A47:B47"/>
    <mergeCell ref="A48:B48"/>
    <mergeCell ref="A49:B49"/>
    <mergeCell ref="A9:A13"/>
    <mergeCell ref="A14:A18"/>
    <mergeCell ref="A19:A23"/>
    <mergeCell ref="A24:A28"/>
    <mergeCell ref="A29:A33"/>
    <mergeCell ref="A34:A38"/>
    <mergeCell ref="A44:B44"/>
    <mergeCell ref="A45:B45"/>
    <mergeCell ref="A46:B46"/>
    <mergeCell ref="A42:B42"/>
    <mergeCell ref="A43:B43"/>
    <mergeCell ref="A56:B56"/>
    <mergeCell ref="A51:B51"/>
    <mergeCell ref="A52:B52"/>
    <mergeCell ref="A53:B53"/>
    <mergeCell ref="A54:B54"/>
    <mergeCell ref="A55:B55"/>
    <mergeCell ref="A2:B2"/>
    <mergeCell ref="A3:B3"/>
    <mergeCell ref="A4:B4"/>
    <mergeCell ref="A40:B40"/>
    <mergeCell ref="A41:B41"/>
    <mergeCell ref="A5:B5"/>
    <mergeCell ref="A6:B6"/>
  </mergeCells>
  <pageMargins left="0.7" right="0.7" top="0.75" bottom="0.75" header="0.3" footer="0.3"/>
  <pageSetup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ED4599-FDC5-401B-ABD6-2774CD8BE048}">
  <dimension ref="A1:BT130"/>
  <sheetViews>
    <sheetView topLeftCell="A78" zoomScale="85" zoomScaleNormal="85" workbookViewId="0">
      <selection activeCell="O89" sqref="O89"/>
    </sheetView>
  </sheetViews>
  <sheetFormatPr defaultColWidth="8.88671875" defaultRowHeight="14.4" x14ac:dyDescent="0.3"/>
  <cols>
    <col min="1" max="1" width="27.88671875" style="29" customWidth="1"/>
    <col min="2" max="2" width="15.5546875" style="9" customWidth="1"/>
    <col min="3" max="3" width="16.5546875" style="17" customWidth="1"/>
    <col min="4" max="4" width="14.88671875" style="16" customWidth="1"/>
    <col min="5" max="5" width="21.33203125" style="16" customWidth="1"/>
    <col min="6" max="6" width="17.88671875" style="17" customWidth="1"/>
    <col min="7" max="7" width="13.88671875" style="16" customWidth="1"/>
    <col min="8" max="8" width="22.5546875" style="9" customWidth="1"/>
    <col min="9" max="9" width="13.88671875" style="17" customWidth="1"/>
    <col min="10" max="10" width="10.88671875" style="16" customWidth="1"/>
    <col min="11" max="16384" width="8.88671875" style="9"/>
  </cols>
  <sheetData>
    <row r="1" spans="1:10" x14ac:dyDescent="0.3">
      <c r="A1" s="9"/>
      <c r="C1" s="194" t="s">
        <v>96</v>
      </c>
      <c r="D1" s="194"/>
      <c r="E1" s="194"/>
      <c r="F1" s="194" t="s">
        <v>97</v>
      </c>
      <c r="G1" s="194"/>
      <c r="H1" s="194"/>
      <c r="I1" s="194" t="s">
        <v>98</v>
      </c>
      <c r="J1" s="194"/>
    </row>
    <row r="2" spans="1:10" ht="29.4" x14ac:dyDescent="0.35">
      <c r="A2" s="187"/>
      <c r="B2" s="187"/>
      <c r="C2" s="10" t="s">
        <v>0</v>
      </c>
      <c r="D2" s="11" t="s">
        <v>2</v>
      </c>
      <c r="E2" s="12" t="s">
        <v>1</v>
      </c>
      <c r="F2" s="10" t="s">
        <v>0</v>
      </c>
      <c r="G2" s="11" t="s">
        <v>2</v>
      </c>
      <c r="H2" s="35" t="s">
        <v>1</v>
      </c>
      <c r="I2" s="10" t="s">
        <v>0</v>
      </c>
      <c r="J2" s="11" t="s">
        <v>2</v>
      </c>
    </row>
    <row r="3" spans="1:10" ht="15.6" x14ac:dyDescent="0.3">
      <c r="A3" s="196" t="s">
        <v>79</v>
      </c>
      <c r="B3" s="196"/>
      <c r="H3" s="44"/>
    </row>
    <row r="4" spans="1:10" x14ac:dyDescent="0.3">
      <c r="A4" s="188" t="s">
        <v>80</v>
      </c>
      <c r="B4" s="188"/>
      <c r="C4" s="17">
        <v>1671653</v>
      </c>
      <c r="D4" s="16">
        <f>C4/C8</f>
        <v>0.63619369116508129</v>
      </c>
      <c r="E4" s="16">
        <f t="shared" ref="E4:E8" si="0">(C4-F4)/F4</f>
        <v>1.8799906875035806E-2</v>
      </c>
      <c r="F4" s="17">
        <v>1640806</v>
      </c>
      <c r="G4" s="16">
        <f>F4/F8</f>
        <v>0.62937797369264925</v>
      </c>
      <c r="H4" s="44">
        <f t="shared" ref="H4:H8" si="1">(F4-I4)/I4</f>
        <v>2.5029673775878655E-2</v>
      </c>
      <c r="I4" s="17">
        <v>1600740</v>
      </c>
      <c r="J4" s="16">
        <f>I4/I8</f>
        <v>0.62580657520300964</v>
      </c>
    </row>
    <row r="5" spans="1:10" x14ac:dyDescent="0.3">
      <c r="A5" s="188" t="s">
        <v>92</v>
      </c>
      <c r="B5" s="188"/>
      <c r="C5" s="17">
        <v>177712</v>
      </c>
      <c r="D5" s="16">
        <f>C5/C8</f>
        <v>6.7633206918139663E-2</v>
      </c>
      <c r="E5" s="16">
        <f t="shared" si="0"/>
        <v>-7.7720207253886009E-3</v>
      </c>
      <c r="F5" s="17">
        <v>179104</v>
      </c>
      <c r="G5" s="16">
        <f>F5/F8</f>
        <v>6.8700451241797175E-2</v>
      </c>
      <c r="H5" s="44">
        <f t="shared" si="1"/>
        <v>4.0074795444910945E-2</v>
      </c>
      <c r="I5" s="17">
        <v>172203</v>
      </c>
      <c r="J5" s="16">
        <f>I5/I8</f>
        <v>6.7322469401454255E-2</v>
      </c>
    </row>
    <row r="6" spans="1:10" x14ac:dyDescent="0.3">
      <c r="A6" s="188" t="s">
        <v>93</v>
      </c>
      <c r="B6" s="188"/>
      <c r="C6" s="17">
        <v>518881</v>
      </c>
      <c r="D6" s="16">
        <f>C6/C8</f>
        <v>0.19747448702896386</v>
      </c>
      <c r="E6" s="16">
        <f t="shared" si="0"/>
        <v>-5.5864744076229026E-3</v>
      </c>
      <c r="F6" s="17">
        <v>521796</v>
      </c>
      <c r="G6" s="16">
        <f>F6/F8</f>
        <v>0.20014974906291763</v>
      </c>
      <c r="H6" s="44">
        <f t="shared" si="1"/>
        <v>-3.5595615475690332E-3</v>
      </c>
      <c r="I6" s="17">
        <v>523660</v>
      </c>
      <c r="J6" s="16">
        <f>I6/I8</f>
        <v>0.20472398463885955</v>
      </c>
    </row>
    <row r="7" spans="1:10" x14ac:dyDescent="0.3">
      <c r="A7" s="188" t="s">
        <v>94</v>
      </c>
      <c r="B7" s="188"/>
      <c r="C7" s="17">
        <v>259339</v>
      </c>
      <c r="D7" s="16">
        <f>C7/C8</f>
        <v>9.8698614887815242E-2</v>
      </c>
      <c r="E7" s="16">
        <f t="shared" si="0"/>
        <v>-2.2549958164042181E-2</v>
      </c>
      <c r="F7" s="17">
        <v>265322</v>
      </c>
      <c r="G7" s="16">
        <f>F7/F8</f>
        <v>0.10177182600263596</v>
      </c>
      <c r="H7" s="44">
        <f t="shared" si="1"/>
        <v>1.5469993876301286E-2</v>
      </c>
      <c r="I7" s="17">
        <v>261280</v>
      </c>
      <c r="J7" s="16">
        <f>I7/I8</f>
        <v>0.10214697075667652</v>
      </c>
    </row>
    <row r="8" spans="1:10" x14ac:dyDescent="0.3">
      <c r="A8" s="188" t="s">
        <v>5</v>
      </c>
      <c r="B8" s="188"/>
      <c r="C8" s="21">
        <f>SUM(C4:C7)</f>
        <v>2627585</v>
      </c>
      <c r="D8" s="16">
        <f>C8/C8</f>
        <v>1</v>
      </c>
      <c r="E8" s="16">
        <f t="shared" si="0"/>
        <v>7.8852240942559881E-3</v>
      </c>
      <c r="F8" s="21">
        <f>SUM(F4:F7)</f>
        <v>2607028</v>
      </c>
      <c r="G8" s="16">
        <f>F8/F8</f>
        <v>1</v>
      </c>
      <c r="H8" s="44">
        <f t="shared" si="1"/>
        <v>1.9213154002743676E-2</v>
      </c>
      <c r="I8" s="17">
        <f>SUM(I4:I7)</f>
        <v>2557883</v>
      </c>
      <c r="J8" s="16">
        <f>I8/I8</f>
        <v>1</v>
      </c>
    </row>
    <row r="9" spans="1:10" x14ac:dyDescent="0.3">
      <c r="A9" s="9"/>
      <c r="H9" s="17"/>
    </row>
    <row r="10" spans="1:10" x14ac:dyDescent="0.3">
      <c r="A10" s="9"/>
      <c r="B10" s="23"/>
      <c r="H10" s="17"/>
    </row>
    <row r="11" spans="1:10" ht="15.6" x14ac:dyDescent="0.3">
      <c r="A11" s="24" t="s">
        <v>64</v>
      </c>
      <c r="B11" s="24" t="s">
        <v>81</v>
      </c>
      <c r="H11" s="44"/>
    </row>
    <row r="12" spans="1:10" x14ac:dyDescent="0.3">
      <c r="A12" s="195" t="s">
        <v>84</v>
      </c>
      <c r="B12" s="45" t="s">
        <v>99</v>
      </c>
      <c r="C12" s="18">
        <v>3253</v>
      </c>
      <c r="D12" s="19">
        <f>C12/C$19</f>
        <v>2.4852797028360302E-3</v>
      </c>
      <c r="E12" s="19">
        <f t="shared" ref="E12:E33" si="2">(C12-F12)/F12</f>
        <v>-7.0571428571428577E-2</v>
      </c>
      <c r="F12" s="18">
        <v>3500</v>
      </c>
      <c r="G12" s="19">
        <f>F12/F$19</f>
        <v>2.7231844140485194E-3</v>
      </c>
      <c r="H12" s="46">
        <f t="shared" ref="H12:H33" si="3">(F12-I12)/I12</f>
        <v>8.9324618736383449E-2</v>
      </c>
      <c r="I12" s="18">
        <v>3213</v>
      </c>
      <c r="J12" s="19">
        <f>I12/I$19</f>
        <v>2.5546754615987672E-3</v>
      </c>
    </row>
    <row r="13" spans="1:10" x14ac:dyDescent="0.3">
      <c r="A13" s="193"/>
      <c r="B13" s="9" t="s">
        <v>67</v>
      </c>
      <c r="C13" s="17">
        <v>325840</v>
      </c>
      <c r="D13" s="16">
        <f t="shared" ref="D13:D19" si="4">C13/C$19</f>
        <v>0.24894052824226626</v>
      </c>
      <c r="E13" s="16">
        <f t="shared" si="2"/>
        <v>2.8775660981416113E-2</v>
      </c>
      <c r="F13" s="17">
        <v>316726</v>
      </c>
      <c r="G13" s="16">
        <f t="shared" ref="G13:G19" si="5">F13/F$19</f>
        <v>0.24642951620683753</v>
      </c>
      <c r="H13" s="44">
        <f t="shared" si="3"/>
        <v>2.6351776120080106E-2</v>
      </c>
      <c r="I13" s="17">
        <v>308594</v>
      </c>
      <c r="J13" s="16">
        <f t="shared" ref="J13:J19" si="6">I13/I$19</f>
        <v>0.24536492978419233</v>
      </c>
    </row>
    <row r="14" spans="1:10" x14ac:dyDescent="0.3">
      <c r="A14" s="193"/>
      <c r="B14" s="9" t="s">
        <v>68</v>
      </c>
      <c r="C14" s="17">
        <v>442684</v>
      </c>
      <c r="D14" s="16">
        <f t="shared" si="4"/>
        <v>0.3382089025423502</v>
      </c>
      <c r="E14" s="16">
        <f t="shared" si="2"/>
        <v>5.9285349088223594E-3</v>
      </c>
      <c r="F14" s="17">
        <v>440075</v>
      </c>
      <c r="G14" s="16">
        <f t="shared" si="5"/>
        <v>0.34240153743211488</v>
      </c>
      <c r="H14" s="44">
        <f t="shared" si="3"/>
        <v>9.8558905869934373E-3</v>
      </c>
      <c r="I14" s="17">
        <v>435780</v>
      </c>
      <c r="J14" s="16">
        <f t="shared" si="6"/>
        <v>0.34649127689247144</v>
      </c>
    </row>
    <row r="15" spans="1:10" x14ac:dyDescent="0.3">
      <c r="A15" s="193"/>
      <c r="B15" s="9" t="s">
        <v>100</v>
      </c>
      <c r="C15" s="17">
        <v>339858</v>
      </c>
      <c r="D15" s="16">
        <f t="shared" si="4"/>
        <v>0.25965022725067555</v>
      </c>
      <c r="E15" s="16">
        <f t="shared" si="2"/>
        <v>1.7749175727919841E-2</v>
      </c>
      <c r="F15" s="17">
        <v>333931</v>
      </c>
      <c r="G15" s="16">
        <f t="shared" si="5"/>
        <v>0.25981591273361032</v>
      </c>
      <c r="H15" s="44">
        <f t="shared" si="3"/>
        <v>2.8457826056158007E-2</v>
      </c>
      <c r="I15" s="17">
        <v>324691</v>
      </c>
      <c r="J15" s="16">
        <f t="shared" si="6"/>
        <v>0.25816375048302687</v>
      </c>
    </row>
    <row r="16" spans="1:10" x14ac:dyDescent="0.3">
      <c r="A16" s="193"/>
      <c r="B16" s="9" t="s">
        <v>103</v>
      </c>
      <c r="C16" s="17">
        <v>135580</v>
      </c>
      <c r="D16" s="16">
        <f t="shared" si="4"/>
        <v>0.10358260747325822</v>
      </c>
      <c r="E16" s="16">
        <f t="shared" si="2"/>
        <v>3.3045571954313756E-2</v>
      </c>
      <c r="F16" s="17">
        <v>131243</v>
      </c>
      <c r="G16" s="16">
        <f t="shared" si="5"/>
        <v>0.10211396915799138</v>
      </c>
      <c r="H16" s="44">
        <f t="shared" si="3"/>
        <v>3.3035278560521388E-2</v>
      </c>
      <c r="I16" s="17">
        <v>127046</v>
      </c>
      <c r="J16" s="16">
        <f t="shared" si="6"/>
        <v>0.10101503227335107</v>
      </c>
    </row>
    <row r="17" spans="1:10" x14ac:dyDescent="0.3">
      <c r="A17" s="193"/>
      <c r="B17" s="9" t="s">
        <v>104</v>
      </c>
      <c r="C17" s="17">
        <v>61690</v>
      </c>
      <c r="D17" s="16">
        <f t="shared" si="4"/>
        <v>4.7130926796174213E-2</v>
      </c>
      <c r="E17" s="16">
        <f t="shared" si="2"/>
        <v>3.1950485112077619E-2</v>
      </c>
      <c r="F17" s="17">
        <v>59780</v>
      </c>
      <c r="G17" s="16">
        <f t="shared" si="5"/>
        <v>4.6511989791948712E-2</v>
      </c>
      <c r="H17" s="44">
        <f t="shared" si="3"/>
        <v>2.433173406442769E-2</v>
      </c>
      <c r="I17" s="17">
        <v>58360</v>
      </c>
      <c r="J17" s="16">
        <f t="shared" si="6"/>
        <v>4.6402384045721771E-2</v>
      </c>
    </row>
    <row r="18" spans="1:10" x14ac:dyDescent="0.3">
      <c r="A18" s="193"/>
      <c r="B18" s="9" t="s">
        <v>70</v>
      </c>
      <c r="C18" s="17">
        <v>2</v>
      </c>
      <c r="D18" s="16">
        <f t="shared" si="4"/>
        <v>1.5279924394934094E-6</v>
      </c>
      <c r="E18" s="16">
        <f t="shared" si="2"/>
        <v>-0.6</v>
      </c>
      <c r="F18" s="17">
        <v>5</v>
      </c>
      <c r="G18" s="16">
        <f t="shared" si="5"/>
        <v>3.8902634486407417E-6</v>
      </c>
      <c r="H18" s="44">
        <f t="shared" si="3"/>
        <v>-0.5</v>
      </c>
      <c r="I18" s="17">
        <v>10</v>
      </c>
      <c r="J18" s="16">
        <f t="shared" si="6"/>
        <v>7.951059637717918E-6</v>
      </c>
    </row>
    <row r="19" spans="1:10" x14ac:dyDescent="0.3">
      <c r="A19" s="192"/>
      <c r="B19" s="26" t="s">
        <v>5</v>
      </c>
      <c r="C19" s="21">
        <f>SUM(C12:C18)</f>
        <v>1308907</v>
      </c>
      <c r="D19" s="22">
        <f t="shared" si="4"/>
        <v>1</v>
      </c>
      <c r="E19" s="22">
        <f t="shared" si="2"/>
        <v>1.8398611954001526E-2</v>
      </c>
      <c r="F19" s="21">
        <f>SUM(F12:F18)</f>
        <v>1285260</v>
      </c>
      <c r="G19" s="22">
        <f t="shared" si="5"/>
        <v>1</v>
      </c>
      <c r="H19" s="37">
        <f t="shared" si="3"/>
        <v>2.1917890997333215E-2</v>
      </c>
      <c r="I19" s="21">
        <f>SUM(I12:I18)</f>
        <v>1257694</v>
      </c>
      <c r="J19" s="22">
        <f t="shared" si="6"/>
        <v>1</v>
      </c>
    </row>
    <row r="20" spans="1:10" x14ac:dyDescent="0.3">
      <c r="A20" s="195" t="s">
        <v>85</v>
      </c>
      <c r="B20" s="45" t="s">
        <v>99</v>
      </c>
      <c r="C20" s="18">
        <v>6557</v>
      </c>
      <c r="D20" s="19">
        <f>C20/C$27</f>
        <v>5.8114079790977206E-3</v>
      </c>
      <c r="E20" s="19">
        <f t="shared" si="2"/>
        <v>2.9517977704506201E-2</v>
      </c>
      <c r="F20" s="18">
        <v>6369</v>
      </c>
      <c r="G20" s="19">
        <f>F20/F$27</f>
        <v>5.6216221941538308E-3</v>
      </c>
      <c r="H20" s="46">
        <f t="shared" si="3"/>
        <v>2.6761244559084314E-2</v>
      </c>
      <c r="I20" s="18">
        <v>6203</v>
      </c>
      <c r="J20" s="19">
        <f>I20/I$27</f>
        <v>5.8237678829951237E-3</v>
      </c>
    </row>
    <row r="21" spans="1:10" x14ac:dyDescent="0.3">
      <c r="A21" s="193"/>
      <c r="B21" s="9" t="s">
        <v>67</v>
      </c>
      <c r="C21" s="17">
        <v>245846</v>
      </c>
      <c r="D21" s="16">
        <f t="shared" ref="D21:D27" si="7">C21/C$27</f>
        <v>0.21789101815300568</v>
      </c>
      <c r="E21" s="16">
        <f t="shared" si="2"/>
        <v>5.9700393228772396E-3</v>
      </c>
      <c r="F21" s="17">
        <v>244387</v>
      </c>
      <c r="G21" s="16">
        <f t="shared" ref="G21:G27" si="8">F21/F$27</f>
        <v>0.21570911966755726</v>
      </c>
      <c r="H21" s="44">
        <f t="shared" si="3"/>
        <v>4.7064720953547953E-2</v>
      </c>
      <c r="I21" s="17">
        <v>233402</v>
      </c>
      <c r="J21" s="16">
        <f t="shared" ref="J21:J27" si="9">I21/I$27</f>
        <v>0.21913252803914685</v>
      </c>
    </row>
    <row r="22" spans="1:10" x14ac:dyDescent="0.3">
      <c r="A22" s="193"/>
      <c r="B22" s="9" t="s">
        <v>68</v>
      </c>
      <c r="C22" s="17">
        <v>362889</v>
      </c>
      <c r="D22" s="16">
        <f t="shared" si="7"/>
        <v>0.32162513803977316</v>
      </c>
      <c r="E22" s="16">
        <f t="shared" si="2"/>
        <v>-9.8688698138638935E-3</v>
      </c>
      <c r="F22" s="17">
        <v>366506</v>
      </c>
      <c r="G22" s="16">
        <f t="shared" si="8"/>
        <v>0.32349792179157544</v>
      </c>
      <c r="H22" s="44">
        <f t="shared" si="3"/>
        <v>3.9724484614315339E-2</v>
      </c>
      <c r="I22" s="17">
        <v>352503</v>
      </c>
      <c r="J22" s="16">
        <f t="shared" si="9"/>
        <v>0.33095206352723361</v>
      </c>
    </row>
    <row r="23" spans="1:10" x14ac:dyDescent="0.3">
      <c r="A23" s="193"/>
      <c r="B23" s="9" t="s">
        <v>100</v>
      </c>
      <c r="C23" s="17">
        <v>288595</v>
      </c>
      <c r="D23" s="16">
        <f t="shared" si="7"/>
        <v>0.25577905836933151</v>
      </c>
      <c r="E23" s="16">
        <f t="shared" si="2"/>
        <v>-8.7006402681981815E-3</v>
      </c>
      <c r="F23" s="17">
        <v>291128</v>
      </c>
      <c r="G23" s="16">
        <f t="shared" si="8"/>
        <v>0.2569652419751321</v>
      </c>
      <c r="H23" s="44">
        <f t="shared" si="3"/>
        <v>7.2436860872896594E-2</v>
      </c>
      <c r="I23" s="17">
        <v>271464</v>
      </c>
      <c r="J23" s="16">
        <f t="shared" si="9"/>
        <v>0.25486753580354476</v>
      </c>
    </row>
    <row r="24" spans="1:10" x14ac:dyDescent="0.3">
      <c r="A24" s="193"/>
      <c r="B24" s="9" t="s">
        <v>103</v>
      </c>
      <c r="C24" s="17">
        <v>143385</v>
      </c>
      <c r="D24" s="16">
        <f t="shared" si="7"/>
        <v>0.12708078894051039</v>
      </c>
      <c r="E24" s="16">
        <f t="shared" si="2"/>
        <v>-5.6104969693607223E-3</v>
      </c>
      <c r="F24" s="17">
        <v>144194</v>
      </c>
      <c r="G24" s="16">
        <f t="shared" si="8"/>
        <v>0.12727338525103116</v>
      </c>
      <c r="H24" s="44">
        <f t="shared" si="3"/>
        <v>0.10926994384183399</v>
      </c>
      <c r="I24" s="17">
        <v>129990</v>
      </c>
      <c r="J24" s="16">
        <f t="shared" si="9"/>
        <v>0.1220428159133542</v>
      </c>
    </row>
    <row r="25" spans="1:10" x14ac:dyDescent="0.3">
      <c r="A25" s="193"/>
      <c r="B25" s="9" t="s">
        <v>104</v>
      </c>
      <c r="C25" s="17">
        <v>80969</v>
      </c>
      <c r="D25" s="16">
        <f t="shared" si="7"/>
        <v>7.1762069949605517E-2</v>
      </c>
      <c r="E25" s="16">
        <f t="shared" si="2"/>
        <v>8.4066057239644311E-3</v>
      </c>
      <c r="F25" s="17">
        <v>80294</v>
      </c>
      <c r="G25" s="16">
        <f t="shared" si="8"/>
        <v>7.0871806006812324E-2</v>
      </c>
      <c r="H25" s="44">
        <f t="shared" si="3"/>
        <v>0.12330721880246223</v>
      </c>
      <c r="I25" s="17">
        <v>71480</v>
      </c>
      <c r="J25" s="16">
        <f t="shared" si="9"/>
        <v>6.7109935237222543E-2</v>
      </c>
    </row>
    <row r="26" spans="1:10" x14ac:dyDescent="0.3">
      <c r="A26" s="193"/>
      <c r="B26" s="9" t="s">
        <v>70</v>
      </c>
      <c r="C26" s="17">
        <v>57</v>
      </c>
      <c r="D26" s="16">
        <f t="shared" si="7"/>
        <v>5.0518568676005808E-5</v>
      </c>
      <c r="E26" s="16">
        <f t="shared" si="2"/>
        <v>-0.17391304347826086</v>
      </c>
      <c r="F26" s="17">
        <v>69</v>
      </c>
      <c r="G26" s="16">
        <f t="shared" si="8"/>
        <v>6.0903113737888888E-5</v>
      </c>
      <c r="H26" s="44">
        <f t="shared" si="3"/>
        <v>-9.2105263157894732E-2</v>
      </c>
      <c r="I26" s="17">
        <v>76</v>
      </c>
      <c r="J26" s="16">
        <f t="shared" si="9"/>
        <v>7.1353596502922678E-5</v>
      </c>
    </row>
    <row r="27" spans="1:10" x14ac:dyDescent="0.3">
      <c r="A27" s="192"/>
      <c r="B27" s="26" t="s">
        <v>5</v>
      </c>
      <c r="C27" s="21">
        <f>SUM(C20:C26)</f>
        <v>1128298</v>
      </c>
      <c r="D27" s="22">
        <f t="shared" si="7"/>
        <v>1</v>
      </c>
      <c r="E27" s="22">
        <f t="shared" si="2"/>
        <v>-4.1034576198180498E-3</v>
      </c>
      <c r="F27" s="21">
        <f>SUM(F20:F26)</f>
        <v>1132947</v>
      </c>
      <c r="G27" s="22">
        <f t="shared" si="8"/>
        <v>1</v>
      </c>
      <c r="H27" s="37">
        <f t="shared" si="3"/>
        <v>6.3682146015746607E-2</v>
      </c>
      <c r="I27" s="21">
        <f>SUM(I20:I26)</f>
        <v>1065118</v>
      </c>
      <c r="J27" s="22">
        <f t="shared" si="9"/>
        <v>1</v>
      </c>
    </row>
    <row r="28" spans="1:10" x14ac:dyDescent="0.3">
      <c r="A28" s="195" t="s">
        <v>86</v>
      </c>
      <c r="B28" s="45" t="s">
        <v>99</v>
      </c>
      <c r="C28" s="18">
        <v>82</v>
      </c>
      <c r="D28" s="19">
        <f>C28/C$35</f>
        <v>4.6373533154248553E-4</v>
      </c>
      <c r="E28" s="19">
        <f t="shared" si="2"/>
        <v>9.3333333333333338E-2</v>
      </c>
      <c r="F28" s="18">
        <v>75</v>
      </c>
      <c r="G28" s="19">
        <f>F28/F$35</f>
        <v>4.2589921520971277E-4</v>
      </c>
      <c r="H28" s="46">
        <f t="shared" si="3"/>
        <v>-0.14772727272727273</v>
      </c>
      <c r="I28" s="18">
        <v>88</v>
      </c>
      <c r="J28" s="19">
        <f>I28/I$35</f>
        <v>3.9955322684634453E-4</v>
      </c>
    </row>
    <row r="29" spans="1:10" x14ac:dyDescent="0.3">
      <c r="A29" s="193"/>
      <c r="B29" s="9" t="s">
        <v>67</v>
      </c>
      <c r="C29" s="17">
        <v>8803</v>
      </c>
      <c r="D29" s="16">
        <f t="shared" ref="D29:D35" si="10">C29/C$35</f>
        <v>4.9783684433762194E-2</v>
      </c>
      <c r="E29" s="16">
        <f t="shared" si="2"/>
        <v>5.6655863641819709E-2</v>
      </c>
      <c r="F29" s="17">
        <v>8331</v>
      </c>
      <c r="G29" s="16">
        <f t="shared" ref="G29:G35" si="11">F29/F$35</f>
        <v>4.7308884825494897E-2</v>
      </c>
      <c r="H29" s="44">
        <f t="shared" si="3"/>
        <v>-0.22818232351306281</v>
      </c>
      <c r="I29" s="17">
        <v>10794</v>
      </c>
      <c r="J29" s="16">
        <f t="shared" ref="J29:J35" si="12">I29/I$35</f>
        <v>4.9008835574766395E-2</v>
      </c>
    </row>
    <row r="30" spans="1:10" x14ac:dyDescent="0.3">
      <c r="A30" s="193"/>
      <c r="B30" s="9" t="s">
        <v>68</v>
      </c>
      <c r="C30" s="17">
        <v>29737</v>
      </c>
      <c r="D30" s="16">
        <f t="shared" si="10"/>
        <v>0.16817192139120599</v>
      </c>
      <c r="E30" s="16">
        <f t="shared" si="2"/>
        <v>-1.9228232189973615E-2</v>
      </c>
      <c r="F30" s="17">
        <v>30320</v>
      </c>
      <c r="G30" s="16">
        <f t="shared" si="11"/>
        <v>0.17217685606877989</v>
      </c>
      <c r="H30" s="44">
        <f t="shared" si="3"/>
        <v>-0.20101191103615473</v>
      </c>
      <c r="I30" s="17">
        <v>37948</v>
      </c>
      <c r="J30" s="16">
        <f t="shared" si="12"/>
        <v>0.17229824832233048</v>
      </c>
    </row>
    <row r="31" spans="1:10" x14ac:dyDescent="0.3">
      <c r="A31" s="193"/>
      <c r="B31" s="9" t="s">
        <v>100</v>
      </c>
      <c r="C31" s="17">
        <v>62925</v>
      </c>
      <c r="D31" s="16">
        <f t="shared" si="10"/>
        <v>0.35586031386964512</v>
      </c>
      <c r="E31" s="16">
        <f t="shared" si="2"/>
        <v>1.1867432099956582E-2</v>
      </c>
      <c r="F31" s="17">
        <v>62187</v>
      </c>
      <c r="G31" s="16">
        <f t="shared" si="11"/>
        <v>0.35313859328328545</v>
      </c>
      <c r="H31" s="44">
        <f t="shared" si="3"/>
        <v>-0.19054747090828625</v>
      </c>
      <c r="I31" s="17">
        <v>76826</v>
      </c>
      <c r="J31" s="16">
        <f t="shared" si="12"/>
        <v>0.34881904779201439</v>
      </c>
    </row>
    <row r="32" spans="1:10" x14ac:dyDescent="0.3">
      <c r="A32" s="193"/>
      <c r="B32" s="9" t="s">
        <v>103</v>
      </c>
      <c r="C32" s="17">
        <v>46667</v>
      </c>
      <c r="D32" s="16">
        <f t="shared" si="10"/>
        <v>0.26391630142796552</v>
      </c>
      <c r="E32" s="16">
        <f t="shared" si="2"/>
        <v>3.2246275555173377E-3</v>
      </c>
      <c r="F32" s="17">
        <v>46517</v>
      </c>
      <c r="G32" s="16">
        <f t="shared" si="11"/>
        <v>0.26415405058546948</v>
      </c>
      <c r="H32" s="44">
        <f t="shared" si="3"/>
        <v>-0.20086240959301827</v>
      </c>
      <c r="I32" s="17">
        <v>58209</v>
      </c>
      <c r="J32" s="16">
        <f t="shared" si="12"/>
        <v>0.2642908384261235</v>
      </c>
    </row>
    <row r="33" spans="1:10" x14ac:dyDescent="0.3">
      <c r="A33" s="193"/>
      <c r="B33" s="9" t="s">
        <v>104</v>
      </c>
      <c r="C33" s="17">
        <v>28604</v>
      </c>
      <c r="D33" s="16">
        <f t="shared" si="10"/>
        <v>0.16176445638342996</v>
      </c>
      <c r="E33" s="16">
        <f t="shared" si="2"/>
        <v>-1.9539427773900908E-3</v>
      </c>
      <c r="F33" s="17">
        <v>28660</v>
      </c>
      <c r="G33" s="16">
        <f t="shared" si="11"/>
        <v>0.16275028677213824</v>
      </c>
      <c r="H33" s="44">
        <f t="shared" si="3"/>
        <v>-0.21203123281645223</v>
      </c>
      <c r="I33" s="17">
        <v>36372</v>
      </c>
      <c r="J33" s="16">
        <f t="shared" si="12"/>
        <v>0.16514261325971868</v>
      </c>
    </row>
    <row r="34" spans="1:10" x14ac:dyDescent="0.3">
      <c r="A34" s="193"/>
      <c r="B34" s="9" t="s">
        <v>70</v>
      </c>
      <c r="C34" s="17">
        <v>7</v>
      </c>
      <c r="D34" s="16">
        <f t="shared" si="10"/>
        <v>3.9587162448748761E-5</v>
      </c>
      <c r="E34" s="16">
        <f t="shared" ref="E34:E59" si="13">(C34-F34)/F34</f>
        <v>-0.125</v>
      </c>
      <c r="F34" s="17">
        <v>8</v>
      </c>
      <c r="G34" s="16">
        <f t="shared" si="11"/>
        <v>4.542924962236936E-5</v>
      </c>
      <c r="H34" s="44">
        <f t="shared" ref="H34:H59" si="14">(F34-I34)/I34</f>
        <v>-0.1111111111111111</v>
      </c>
      <c r="I34" s="17">
        <v>9</v>
      </c>
      <c r="J34" s="16">
        <f t="shared" si="12"/>
        <v>4.0863398200194326E-5</v>
      </c>
    </row>
    <row r="35" spans="1:10" x14ac:dyDescent="0.3">
      <c r="A35" s="192"/>
      <c r="B35" s="26" t="s">
        <v>5</v>
      </c>
      <c r="C35" s="21">
        <f>SUM(C28:C34)</f>
        <v>176825</v>
      </c>
      <c r="D35" s="22">
        <f t="shared" si="10"/>
        <v>1</v>
      </c>
      <c r="E35" s="22">
        <f t="shared" si="13"/>
        <v>4.1283830594328157E-3</v>
      </c>
      <c r="F35" s="21">
        <f>SUM(F28:F34)</f>
        <v>176098</v>
      </c>
      <c r="G35" s="22">
        <f t="shared" si="11"/>
        <v>1</v>
      </c>
      <c r="H35" s="37">
        <f t="shared" si="14"/>
        <v>-0.20044858930468656</v>
      </c>
      <c r="I35" s="21">
        <f>SUM(I28:I34)</f>
        <v>220246</v>
      </c>
      <c r="J35" s="22">
        <f t="shared" si="12"/>
        <v>1</v>
      </c>
    </row>
    <row r="36" spans="1:10" x14ac:dyDescent="0.3">
      <c r="A36" s="195" t="s">
        <v>87</v>
      </c>
      <c r="B36" s="45" t="s">
        <v>99</v>
      </c>
      <c r="C36" s="18">
        <v>51</v>
      </c>
      <c r="D36" s="19">
        <f>C36/C$43</f>
        <v>2.0294468762435337E-2</v>
      </c>
      <c r="E36" s="19">
        <f t="shared" si="13"/>
        <v>0.41666666666666669</v>
      </c>
      <c r="F36" s="18">
        <v>36</v>
      </c>
      <c r="G36" s="19">
        <f>F36/F$43</f>
        <v>1.4411529223378704E-2</v>
      </c>
      <c r="H36" s="46">
        <f t="shared" si="14"/>
        <v>-7.6923076923076927E-2</v>
      </c>
      <c r="I36" s="18">
        <v>39</v>
      </c>
      <c r="J36" s="19">
        <f>I36/I$43</f>
        <v>1.6645326504481434E-2</v>
      </c>
    </row>
    <row r="37" spans="1:10" x14ac:dyDescent="0.3">
      <c r="A37" s="193"/>
      <c r="B37" s="9" t="s">
        <v>67</v>
      </c>
      <c r="C37" s="17">
        <v>643</v>
      </c>
      <c r="D37" s="16">
        <f t="shared" ref="D37:D43" si="15">C37/C$43</f>
        <v>0.25586947871070431</v>
      </c>
      <c r="E37" s="16">
        <f t="shared" si="13"/>
        <v>4.6874999999999998E-3</v>
      </c>
      <c r="F37" s="17">
        <v>640</v>
      </c>
      <c r="G37" s="16">
        <f t="shared" ref="G37:G43" si="16">F37/F$43</f>
        <v>0.25620496397117692</v>
      </c>
      <c r="H37" s="44">
        <f t="shared" si="14"/>
        <v>1.7488076311605722E-2</v>
      </c>
      <c r="I37" s="17">
        <v>629</v>
      </c>
      <c r="J37" s="16">
        <f t="shared" ref="J37:J43" si="17">I37/I$43</f>
        <v>0.26845924029022622</v>
      </c>
    </row>
    <row r="38" spans="1:10" x14ac:dyDescent="0.3">
      <c r="A38" s="193"/>
      <c r="B38" s="9" t="s">
        <v>68</v>
      </c>
      <c r="C38" s="17">
        <v>923</v>
      </c>
      <c r="D38" s="16">
        <f t="shared" si="15"/>
        <v>0.36729009152407482</v>
      </c>
      <c r="E38" s="16">
        <f t="shared" si="13"/>
        <v>-2.6371308016877638E-2</v>
      </c>
      <c r="F38" s="17">
        <v>948</v>
      </c>
      <c r="G38" s="16">
        <f t="shared" si="16"/>
        <v>0.37950360288230583</v>
      </c>
      <c r="H38" s="44">
        <f t="shared" si="14"/>
        <v>0.15609756097560976</v>
      </c>
      <c r="I38" s="17">
        <v>820</v>
      </c>
      <c r="J38" s="16">
        <f t="shared" si="17"/>
        <v>0.34997865983781479</v>
      </c>
    </row>
    <row r="39" spans="1:10" x14ac:dyDescent="0.3">
      <c r="A39" s="193"/>
      <c r="B39" s="9" t="s">
        <v>100</v>
      </c>
      <c r="C39" s="17">
        <v>505</v>
      </c>
      <c r="D39" s="16">
        <f t="shared" si="15"/>
        <v>0.20095503382411462</v>
      </c>
      <c r="E39" s="16">
        <f t="shared" si="13"/>
        <v>-5.2532833020637902E-2</v>
      </c>
      <c r="F39" s="17">
        <v>533</v>
      </c>
      <c r="G39" s="16">
        <f t="shared" si="16"/>
        <v>0.2133706965572458</v>
      </c>
      <c r="H39" s="44">
        <f t="shared" si="14"/>
        <v>7.2434607645875254E-2</v>
      </c>
      <c r="I39" s="17">
        <v>497</v>
      </c>
      <c r="J39" s="16">
        <f t="shared" si="17"/>
        <v>0.21212121212121213</v>
      </c>
    </row>
    <row r="40" spans="1:10" x14ac:dyDescent="0.3">
      <c r="A40" s="193"/>
      <c r="B40" s="9" t="s">
        <v>103</v>
      </c>
      <c r="C40" s="17">
        <v>231</v>
      </c>
      <c r="D40" s="16">
        <f t="shared" si="15"/>
        <v>9.1922005571030641E-2</v>
      </c>
      <c r="E40" s="16">
        <f t="shared" si="13"/>
        <v>0.13793103448275862</v>
      </c>
      <c r="F40" s="17">
        <v>203</v>
      </c>
      <c r="G40" s="16">
        <f t="shared" si="16"/>
        <v>8.1265012009607687E-2</v>
      </c>
      <c r="H40" s="44">
        <f t="shared" si="14"/>
        <v>-0.16460905349794239</v>
      </c>
      <c r="I40" s="17">
        <v>243</v>
      </c>
      <c r="J40" s="16">
        <f t="shared" si="17"/>
        <v>0.10371318822023047</v>
      </c>
    </row>
    <row r="41" spans="1:10" x14ac:dyDescent="0.3">
      <c r="A41" s="193"/>
      <c r="B41" s="9" t="s">
        <v>104</v>
      </c>
      <c r="C41" s="17">
        <v>160</v>
      </c>
      <c r="D41" s="16">
        <f t="shared" si="15"/>
        <v>6.3668921607640275E-2</v>
      </c>
      <c r="E41" s="16">
        <f t="shared" si="13"/>
        <v>0.15942028985507245</v>
      </c>
      <c r="F41" s="17">
        <v>138</v>
      </c>
      <c r="G41" s="16">
        <f t="shared" si="16"/>
        <v>5.5244195356285025E-2</v>
      </c>
      <c r="H41" s="44">
        <f t="shared" si="14"/>
        <v>0.2</v>
      </c>
      <c r="I41" s="17">
        <v>115</v>
      </c>
      <c r="J41" s="16">
        <f t="shared" si="17"/>
        <v>4.9082373026034999E-2</v>
      </c>
    </row>
    <row r="42" spans="1:10" x14ac:dyDescent="0.3">
      <c r="A42" s="193"/>
      <c r="B42" s="9" t="s">
        <v>70</v>
      </c>
      <c r="C42" s="17">
        <v>0</v>
      </c>
      <c r="D42" s="16">
        <f t="shared" si="15"/>
        <v>0</v>
      </c>
      <c r="E42" s="16">
        <v>0</v>
      </c>
      <c r="F42" s="17">
        <v>0</v>
      </c>
      <c r="G42" s="16">
        <f t="shared" si="16"/>
        <v>0</v>
      </c>
      <c r="H42" s="44">
        <v>0</v>
      </c>
      <c r="I42" s="17">
        <v>0</v>
      </c>
      <c r="J42" s="16">
        <f t="shared" si="17"/>
        <v>0</v>
      </c>
    </row>
    <row r="43" spans="1:10" x14ac:dyDescent="0.3">
      <c r="A43" s="192"/>
      <c r="B43" s="26" t="s">
        <v>5</v>
      </c>
      <c r="C43" s="21">
        <f>SUM(C36:C42)</f>
        <v>2513</v>
      </c>
      <c r="D43" s="22">
        <f t="shared" si="15"/>
        <v>1</v>
      </c>
      <c r="E43" s="22">
        <f t="shared" si="13"/>
        <v>6.0048038430744596E-3</v>
      </c>
      <c r="F43" s="21">
        <f>SUM(F36:F42)</f>
        <v>2498</v>
      </c>
      <c r="G43" s="22">
        <f t="shared" si="16"/>
        <v>1</v>
      </c>
      <c r="H43" s="37">
        <f t="shared" si="14"/>
        <v>6.615450277422108E-2</v>
      </c>
      <c r="I43" s="21">
        <f>SUM(I36:I42)</f>
        <v>2343</v>
      </c>
      <c r="J43" s="22">
        <f t="shared" si="17"/>
        <v>1</v>
      </c>
    </row>
    <row r="44" spans="1:10" x14ac:dyDescent="0.3">
      <c r="A44" s="195" t="s">
        <v>88</v>
      </c>
      <c r="B44" s="45" t="s">
        <v>99</v>
      </c>
      <c r="C44" s="18">
        <v>7</v>
      </c>
      <c r="D44" s="19">
        <f>C44/C$51</f>
        <v>6.5067856478899424E-4</v>
      </c>
      <c r="E44" s="19">
        <f t="shared" si="13"/>
        <v>0.4</v>
      </c>
      <c r="F44" s="18">
        <v>5</v>
      </c>
      <c r="G44" s="19">
        <f>F44/F$51</f>
        <v>4.995004995004995E-4</v>
      </c>
      <c r="H44" s="46">
        <f t="shared" si="14"/>
        <v>0.25</v>
      </c>
      <c r="I44" s="18">
        <v>4</v>
      </c>
      <c r="J44" s="19">
        <f>I44/I$51</f>
        <v>3.6370249136206582E-4</v>
      </c>
    </row>
    <row r="45" spans="1:10" x14ac:dyDescent="0.3">
      <c r="A45" s="193"/>
      <c r="B45" s="9" t="s">
        <v>67</v>
      </c>
      <c r="C45" s="17">
        <v>2239</v>
      </c>
      <c r="D45" s="16">
        <f t="shared" ref="D45:D51" si="18">C45/C$51</f>
        <v>0.20812418665179402</v>
      </c>
      <c r="E45" s="16">
        <f t="shared" si="13"/>
        <v>0.20247046186895812</v>
      </c>
      <c r="F45" s="17">
        <v>1862</v>
      </c>
      <c r="G45" s="16">
        <f t="shared" ref="G45:G51" si="19">F45/F$51</f>
        <v>0.18601398601398603</v>
      </c>
      <c r="H45" s="44">
        <f t="shared" si="14"/>
        <v>-4.3656908063687723E-2</v>
      </c>
      <c r="I45" s="17">
        <v>1947</v>
      </c>
      <c r="J45" s="16">
        <f t="shared" ref="J45:J51" si="20">I45/I$51</f>
        <v>0.17703218767048554</v>
      </c>
    </row>
    <row r="46" spans="1:10" x14ac:dyDescent="0.3">
      <c r="A46" s="193"/>
      <c r="B46" s="9" t="s">
        <v>68</v>
      </c>
      <c r="C46" s="17">
        <v>3118</v>
      </c>
      <c r="D46" s="16">
        <f t="shared" si="18"/>
        <v>0.28983082357315487</v>
      </c>
      <c r="E46" s="16">
        <f t="shared" si="13"/>
        <v>0.15140324963072377</v>
      </c>
      <c r="F46" s="17">
        <v>2708</v>
      </c>
      <c r="G46" s="16">
        <f t="shared" si="19"/>
        <v>0.27052947052947052</v>
      </c>
      <c r="H46" s="44">
        <f t="shared" si="14"/>
        <v>-6.8134893324156912E-2</v>
      </c>
      <c r="I46" s="17">
        <v>2906</v>
      </c>
      <c r="J46" s="16">
        <f t="shared" si="20"/>
        <v>0.26422985997454085</v>
      </c>
    </row>
    <row r="47" spans="1:10" x14ac:dyDescent="0.3">
      <c r="A47" s="193"/>
      <c r="B47" s="9" t="s">
        <v>100</v>
      </c>
      <c r="C47" s="17">
        <v>2842</v>
      </c>
      <c r="D47" s="16">
        <f t="shared" si="18"/>
        <v>0.26417549730433165</v>
      </c>
      <c r="E47" s="16">
        <f t="shared" si="13"/>
        <v>-1.932367149758454E-2</v>
      </c>
      <c r="F47" s="17">
        <v>2898</v>
      </c>
      <c r="G47" s="16">
        <f t="shared" si="19"/>
        <v>0.28951048951048952</v>
      </c>
      <c r="H47" s="44">
        <f t="shared" si="14"/>
        <v>-9.1536050156739809E-2</v>
      </c>
      <c r="I47" s="17">
        <v>3190</v>
      </c>
      <c r="J47" s="16">
        <f t="shared" si="20"/>
        <v>0.2900527368612475</v>
      </c>
    </row>
    <row r="48" spans="1:10" x14ac:dyDescent="0.3">
      <c r="A48" s="193"/>
      <c r="B48" s="9" t="s">
        <v>103</v>
      </c>
      <c r="C48" s="17">
        <v>1652</v>
      </c>
      <c r="D48" s="16">
        <f t="shared" si="18"/>
        <v>0.15356014129020265</v>
      </c>
      <c r="E48" s="16">
        <f t="shared" si="13"/>
        <v>5.4777845404747416E-3</v>
      </c>
      <c r="F48" s="17">
        <v>1643</v>
      </c>
      <c r="G48" s="16">
        <f t="shared" si="19"/>
        <v>0.16413586413586415</v>
      </c>
      <c r="H48" s="44">
        <f t="shared" si="14"/>
        <v>-0.13798530954879329</v>
      </c>
      <c r="I48" s="17">
        <v>1906</v>
      </c>
      <c r="J48" s="16">
        <f t="shared" si="20"/>
        <v>0.17330423713402437</v>
      </c>
    </row>
    <row r="49" spans="1:10" x14ac:dyDescent="0.3">
      <c r="A49" s="193"/>
      <c r="B49" s="9" t="s">
        <v>104</v>
      </c>
      <c r="C49" s="17">
        <v>899</v>
      </c>
      <c r="D49" s="16">
        <f t="shared" si="18"/>
        <v>8.3565718535043687E-2</v>
      </c>
      <c r="E49" s="16">
        <f t="shared" si="13"/>
        <v>6.7189249720044789E-3</v>
      </c>
      <c r="F49" s="17">
        <v>893</v>
      </c>
      <c r="G49" s="16">
        <f t="shared" si="19"/>
        <v>8.9210789210789204E-2</v>
      </c>
      <c r="H49" s="44">
        <f t="shared" si="14"/>
        <v>-0.14545454545454545</v>
      </c>
      <c r="I49" s="17">
        <v>1045</v>
      </c>
      <c r="J49" s="16">
        <f t="shared" si="20"/>
        <v>9.5017275868339704E-2</v>
      </c>
    </row>
    <row r="50" spans="1:10" x14ac:dyDescent="0.3">
      <c r="A50" s="193"/>
      <c r="B50" s="9" t="s">
        <v>70</v>
      </c>
      <c r="C50" s="17">
        <v>1</v>
      </c>
      <c r="D50" s="16">
        <f t="shared" si="18"/>
        <v>9.295408068414203E-5</v>
      </c>
      <c r="E50" s="16">
        <f t="shared" si="13"/>
        <v>0</v>
      </c>
      <c r="F50" s="17">
        <v>1</v>
      </c>
      <c r="G50" s="16">
        <f t="shared" si="19"/>
        <v>9.99000999000999E-5</v>
      </c>
      <c r="H50" s="44">
        <v>0</v>
      </c>
      <c r="I50" s="17">
        <v>0</v>
      </c>
      <c r="J50" s="16">
        <f t="shared" si="20"/>
        <v>0</v>
      </c>
    </row>
    <row r="51" spans="1:10" x14ac:dyDescent="0.3">
      <c r="A51" s="192"/>
      <c r="B51" s="26" t="s">
        <v>5</v>
      </c>
      <c r="C51" s="21">
        <f>SUM(C44:C50)</f>
        <v>10758</v>
      </c>
      <c r="D51" s="22">
        <f t="shared" si="18"/>
        <v>1</v>
      </c>
      <c r="E51" s="22">
        <f t="shared" si="13"/>
        <v>7.4725274725274723E-2</v>
      </c>
      <c r="F51" s="21">
        <f>SUM(F44:F50)</f>
        <v>10010</v>
      </c>
      <c r="G51" s="22">
        <f t="shared" si="19"/>
        <v>1</v>
      </c>
      <c r="H51" s="37">
        <f t="shared" si="14"/>
        <v>-8.9834515366430265E-2</v>
      </c>
      <c r="I51" s="21">
        <f>SUM(I44:I50)</f>
        <v>10998</v>
      </c>
      <c r="J51" s="22">
        <f t="shared" si="20"/>
        <v>1</v>
      </c>
    </row>
    <row r="52" spans="1:10" x14ac:dyDescent="0.3">
      <c r="A52" s="195" t="s">
        <v>89</v>
      </c>
      <c r="B52" s="45" t="s">
        <v>99</v>
      </c>
      <c r="C52" s="18">
        <v>1</v>
      </c>
      <c r="D52" s="19">
        <f>C52/C$59</f>
        <v>3.5211267605633804E-3</v>
      </c>
      <c r="E52" s="19">
        <f t="shared" si="13"/>
        <v>0</v>
      </c>
      <c r="F52" s="18">
        <v>1</v>
      </c>
      <c r="G52" s="19">
        <f>F52/F$59</f>
        <v>4.6511627906976744E-3</v>
      </c>
      <c r="H52" s="44">
        <v>1</v>
      </c>
      <c r="I52" s="18">
        <v>0</v>
      </c>
      <c r="J52" s="19">
        <f>I52/I$59</f>
        <v>0</v>
      </c>
    </row>
    <row r="53" spans="1:10" x14ac:dyDescent="0.3">
      <c r="A53" s="193"/>
      <c r="B53" s="9" t="s">
        <v>67</v>
      </c>
      <c r="C53" s="17">
        <v>14</v>
      </c>
      <c r="D53" s="16">
        <f t="shared" ref="D53:D59" si="21">C53/C$59</f>
        <v>4.9295774647887321E-2</v>
      </c>
      <c r="E53" s="16">
        <f t="shared" si="13"/>
        <v>-6.6666666666666666E-2</v>
      </c>
      <c r="F53" s="17">
        <v>15</v>
      </c>
      <c r="G53" s="16">
        <f t="shared" ref="G53:G59" si="22">F53/F$59</f>
        <v>6.9767441860465115E-2</v>
      </c>
      <c r="H53" s="44">
        <f t="shared" si="14"/>
        <v>-0.60526315789473684</v>
      </c>
      <c r="I53" s="17">
        <v>38</v>
      </c>
      <c r="J53" s="16">
        <f t="shared" ref="J53:J59" si="23">I53/I$59</f>
        <v>2.5606469002695417E-2</v>
      </c>
    </row>
    <row r="54" spans="1:10" x14ac:dyDescent="0.3">
      <c r="A54" s="193"/>
      <c r="B54" s="9" t="s">
        <v>68</v>
      </c>
      <c r="C54" s="17">
        <v>69</v>
      </c>
      <c r="D54" s="16">
        <f t="shared" si="21"/>
        <v>0.24295774647887325</v>
      </c>
      <c r="E54" s="16">
        <f t="shared" si="13"/>
        <v>0.5</v>
      </c>
      <c r="F54" s="17">
        <v>46</v>
      </c>
      <c r="G54" s="16">
        <f t="shared" si="22"/>
        <v>0.21395348837209302</v>
      </c>
      <c r="H54" s="44">
        <f t="shared" si="14"/>
        <v>-0.71951219512195119</v>
      </c>
      <c r="I54" s="17">
        <v>164</v>
      </c>
      <c r="J54" s="16">
        <f t="shared" si="23"/>
        <v>0.11051212938005391</v>
      </c>
    </row>
    <row r="55" spans="1:10" x14ac:dyDescent="0.3">
      <c r="A55" s="193"/>
      <c r="B55" s="9" t="s">
        <v>100</v>
      </c>
      <c r="C55" s="17">
        <v>110</v>
      </c>
      <c r="D55" s="16">
        <f t="shared" si="21"/>
        <v>0.38732394366197181</v>
      </c>
      <c r="E55" s="16">
        <f t="shared" si="13"/>
        <v>0.34146341463414637</v>
      </c>
      <c r="F55" s="17">
        <v>82</v>
      </c>
      <c r="G55" s="16">
        <f t="shared" si="22"/>
        <v>0.38139534883720932</v>
      </c>
      <c r="H55" s="44">
        <f t="shared" si="14"/>
        <v>-0.81614349775784756</v>
      </c>
      <c r="I55" s="17">
        <v>446</v>
      </c>
      <c r="J55" s="16">
        <f t="shared" si="23"/>
        <v>0.3005390835579515</v>
      </c>
    </row>
    <row r="56" spans="1:10" x14ac:dyDescent="0.3">
      <c r="A56" s="193"/>
      <c r="B56" s="9" t="s">
        <v>103</v>
      </c>
      <c r="C56" s="17">
        <v>64</v>
      </c>
      <c r="D56" s="16">
        <f t="shared" si="21"/>
        <v>0.22535211267605634</v>
      </c>
      <c r="E56" s="16">
        <f t="shared" si="13"/>
        <v>0.30612244897959184</v>
      </c>
      <c r="F56" s="17">
        <v>49</v>
      </c>
      <c r="G56" s="16">
        <f t="shared" si="22"/>
        <v>0.22790697674418606</v>
      </c>
      <c r="H56" s="44">
        <f t="shared" si="14"/>
        <v>-0.88019559902200484</v>
      </c>
      <c r="I56" s="17">
        <v>409</v>
      </c>
      <c r="J56" s="16">
        <f t="shared" si="23"/>
        <v>0.27560646900269542</v>
      </c>
    </row>
    <row r="57" spans="1:10" x14ac:dyDescent="0.3">
      <c r="A57" s="193"/>
      <c r="B57" s="9" t="s">
        <v>104</v>
      </c>
      <c r="C57" s="17">
        <v>26</v>
      </c>
      <c r="D57" s="16">
        <f t="shared" si="21"/>
        <v>9.154929577464789E-2</v>
      </c>
      <c r="E57" s="16">
        <f t="shared" si="13"/>
        <v>0.18181818181818182</v>
      </c>
      <c r="F57" s="17">
        <v>22</v>
      </c>
      <c r="G57" s="16">
        <f t="shared" si="22"/>
        <v>0.10232558139534884</v>
      </c>
      <c r="H57" s="44">
        <f t="shared" si="14"/>
        <v>-0.94847775175644033</v>
      </c>
      <c r="I57" s="17">
        <v>427</v>
      </c>
      <c r="J57" s="16">
        <f t="shared" si="23"/>
        <v>0.28773584905660377</v>
      </c>
    </row>
    <row r="58" spans="1:10" x14ac:dyDescent="0.3">
      <c r="A58" s="193"/>
      <c r="B58" s="9" t="s">
        <v>70</v>
      </c>
      <c r="C58" s="17">
        <v>0</v>
      </c>
      <c r="D58" s="16">
        <f t="shared" si="21"/>
        <v>0</v>
      </c>
      <c r="E58" s="16">
        <v>0</v>
      </c>
      <c r="F58" s="17">
        <v>0</v>
      </c>
      <c r="G58" s="16">
        <f t="shared" si="22"/>
        <v>0</v>
      </c>
      <c r="H58" s="44">
        <v>0</v>
      </c>
      <c r="I58" s="17">
        <v>0</v>
      </c>
      <c r="J58" s="16">
        <f t="shared" si="23"/>
        <v>0</v>
      </c>
    </row>
    <row r="59" spans="1:10" x14ac:dyDescent="0.3">
      <c r="A59" s="192"/>
      <c r="B59" s="26" t="s">
        <v>5</v>
      </c>
      <c r="C59" s="21">
        <f>SUM(C52:C58)</f>
        <v>284</v>
      </c>
      <c r="D59" s="22">
        <f t="shared" si="21"/>
        <v>1</v>
      </c>
      <c r="E59" s="22">
        <f t="shared" si="13"/>
        <v>0.32093023255813952</v>
      </c>
      <c r="F59" s="21">
        <f>SUM(F52:F58)</f>
        <v>215</v>
      </c>
      <c r="G59" s="22">
        <f t="shared" si="22"/>
        <v>1</v>
      </c>
      <c r="H59" s="37">
        <f t="shared" si="14"/>
        <v>-0.85512129380053903</v>
      </c>
      <c r="I59" s="21">
        <f>SUM(I52:I58)</f>
        <v>1484</v>
      </c>
      <c r="J59" s="22">
        <f t="shared" si="23"/>
        <v>1</v>
      </c>
    </row>
    <row r="60" spans="1:10" x14ac:dyDescent="0.3">
      <c r="A60" s="9"/>
      <c r="H60" s="16"/>
    </row>
    <row r="61" spans="1:10" ht="15.6" x14ac:dyDescent="0.3">
      <c r="A61" s="24" t="s">
        <v>64</v>
      </c>
      <c r="B61" s="24" t="s">
        <v>7</v>
      </c>
      <c r="H61" s="44"/>
    </row>
    <row r="62" spans="1:10" x14ac:dyDescent="0.3">
      <c r="A62" s="193" t="s">
        <v>84</v>
      </c>
      <c r="B62" s="20" t="s">
        <v>8</v>
      </c>
      <c r="C62" s="17">
        <v>608105</v>
      </c>
      <c r="D62" s="16">
        <f>C62/C$68</f>
        <v>0.46458992120906983</v>
      </c>
      <c r="E62" s="16">
        <f t="shared" ref="E62:E83" si="24">(C62-F62)/F62</f>
        <v>2.9060873332295425E-2</v>
      </c>
      <c r="F62" s="17">
        <v>590932</v>
      </c>
      <c r="G62" s="16">
        <f>F62/F$68</f>
        <v>0.4597762320464342</v>
      </c>
      <c r="H62" s="44">
        <f t="shared" ref="H62:H83" si="25">(F62-I62)/I62</f>
        <v>6.6856833363423004E-2</v>
      </c>
      <c r="I62" s="17">
        <v>553900</v>
      </c>
      <c r="J62" s="16">
        <f>I62/I$68</f>
        <v>0.4404091933331955</v>
      </c>
    </row>
    <row r="63" spans="1:10" x14ac:dyDescent="0.3">
      <c r="A63" s="193"/>
      <c r="B63" s="20" t="s">
        <v>9</v>
      </c>
      <c r="C63" s="17">
        <v>78182</v>
      </c>
      <c r="D63" s="16">
        <f t="shared" ref="D63:D68" si="26">C63/C$68</f>
        <v>5.9730752452236864E-2</v>
      </c>
      <c r="E63" s="16">
        <f t="shared" si="24"/>
        <v>6.5599912769698371E-2</v>
      </c>
      <c r="F63" s="17">
        <v>73369</v>
      </c>
      <c r="G63" s="16">
        <f t="shared" ref="G63:G68" si="27">F63/F$68</f>
        <v>5.7084947792664521E-2</v>
      </c>
      <c r="H63" s="44">
        <f t="shared" si="25"/>
        <v>0.13368975694176183</v>
      </c>
      <c r="I63" s="17">
        <v>64717</v>
      </c>
      <c r="J63" s="16">
        <f t="shared" ref="J63:J68" si="28">I63/I$68</f>
        <v>5.1456872657419057E-2</v>
      </c>
    </row>
    <row r="64" spans="1:10" x14ac:dyDescent="0.3">
      <c r="A64" s="193"/>
      <c r="B64" s="20" t="s">
        <v>10</v>
      </c>
      <c r="C64" s="17">
        <v>100982</v>
      </c>
      <c r="D64" s="16">
        <f t="shared" si="26"/>
        <v>7.714986626246173E-2</v>
      </c>
      <c r="E64" s="16">
        <f t="shared" si="24"/>
        <v>4.4810710701389533E-2</v>
      </c>
      <c r="F64" s="17">
        <v>96651</v>
      </c>
      <c r="G64" s="16">
        <f t="shared" si="27"/>
        <v>7.519957051491527E-2</v>
      </c>
      <c r="H64" s="44">
        <f t="shared" si="25"/>
        <v>0.10717681425052981</v>
      </c>
      <c r="I64" s="17">
        <v>87295</v>
      </c>
      <c r="J64" s="16">
        <f t="shared" si="28"/>
        <v>6.9408775107458576E-2</v>
      </c>
    </row>
    <row r="65" spans="1:10" x14ac:dyDescent="0.3">
      <c r="A65" s="193"/>
      <c r="B65" s="20" t="s">
        <v>11</v>
      </c>
      <c r="C65" s="17">
        <v>102633</v>
      </c>
      <c r="D65" s="16">
        <f t="shared" si="26"/>
        <v>7.8411224021263548E-2</v>
      </c>
      <c r="E65" s="16">
        <f t="shared" si="24"/>
        <v>8.5638427282439686E-2</v>
      </c>
      <c r="F65" s="17">
        <v>94537</v>
      </c>
      <c r="G65" s="16">
        <f t="shared" si="27"/>
        <v>7.3554767128829968E-2</v>
      </c>
      <c r="H65" s="44">
        <f t="shared" si="25"/>
        <v>0.16379013196769746</v>
      </c>
      <c r="I65" s="17">
        <v>81232</v>
      </c>
      <c r="J65" s="16">
        <f t="shared" si="28"/>
        <v>6.4588047649110192E-2</v>
      </c>
    </row>
    <row r="66" spans="1:10" x14ac:dyDescent="0.3">
      <c r="A66" s="193"/>
      <c r="B66" s="20" t="s">
        <v>82</v>
      </c>
      <c r="C66" s="17">
        <v>82510</v>
      </c>
      <c r="D66" s="16">
        <f t="shared" si="26"/>
        <v>6.303732809130061E-2</v>
      </c>
      <c r="E66" s="16">
        <f t="shared" si="24"/>
        <v>7.3175172987877846E-2</v>
      </c>
      <c r="F66" s="17">
        <f>SUM(37750,2113,8166,28855)</f>
        <v>76884</v>
      </c>
      <c r="G66" s="16">
        <f t="shared" si="27"/>
        <v>5.9819802997058961E-2</v>
      </c>
      <c r="H66" s="44">
        <f t="shared" si="25"/>
        <v>0.11190813640702282</v>
      </c>
      <c r="I66" s="17">
        <f>SUM(35684,1918,7469,24075)</f>
        <v>69146</v>
      </c>
      <c r="J66" s="16">
        <f t="shared" si="28"/>
        <v>5.4978396970964322E-2</v>
      </c>
    </row>
    <row r="67" spans="1:10" x14ac:dyDescent="0.3">
      <c r="A67" s="193"/>
      <c r="B67" s="20" t="s">
        <v>83</v>
      </c>
      <c r="C67" s="17">
        <v>336495</v>
      </c>
      <c r="D67" s="16">
        <f t="shared" si="26"/>
        <v>0.25708090796366739</v>
      </c>
      <c r="E67" s="16">
        <f t="shared" si="24"/>
        <v>-4.6451130248493143E-2</v>
      </c>
      <c r="F67" s="17">
        <f>SUM(230945,121942)</f>
        <v>352887</v>
      </c>
      <c r="G67" s="16">
        <f t="shared" si="27"/>
        <v>0.27456467952009711</v>
      </c>
      <c r="H67" s="44">
        <f t="shared" si="25"/>
        <v>-0.12086825243395681</v>
      </c>
      <c r="I67" s="17">
        <f>SUM(289156,112248)</f>
        <v>401404</v>
      </c>
      <c r="J67" s="16">
        <f t="shared" si="28"/>
        <v>0.31915871428185233</v>
      </c>
    </row>
    <row r="68" spans="1:10" x14ac:dyDescent="0.3">
      <c r="A68" s="192"/>
      <c r="B68" s="26" t="s">
        <v>12</v>
      </c>
      <c r="C68" s="21">
        <f>SUM(C62:C67)</f>
        <v>1308907</v>
      </c>
      <c r="D68" s="22">
        <f t="shared" si="26"/>
        <v>1</v>
      </c>
      <c r="E68" s="22">
        <f t="shared" si="24"/>
        <v>1.8398611954001526E-2</v>
      </c>
      <c r="F68" s="21">
        <f>SUM(F62:F67)</f>
        <v>1285260</v>
      </c>
      <c r="G68" s="22">
        <f t="shared" si="27"/>
        <v>1</v>
      </c>
      <c r="H68" s="37">
        <f t="shared" si="25"/>
        <v>2.1917890997333215E-2</v>
      </c>
      <c r="I68" s="21">
        <f>SUM(I62:I67)</f>
        <v>1257694</v>
      </c>
      <c r="J68" s="22">
        <f t="shared" si="28"/>
        <v>1</v>
      </c>
    </row>
    <row r="69" spans="1:10" x14ac:dyDescent="0.3">
      <c r="A69" s="193" t="s">
        <v>85</v>
      </c>
      <c r="B69" s="20" t="s">
        <v>8</v>
      </c>
      <c r="C69" s="17">
        <v>469549</v>
      </c>
      <c r="D69" s="16">
        <f>C69/C$75</f>
        <v>0.41615690181140091</v>
      </c>
      <c r="E69" s="16">
        <f t="shared" si="24"/>
        <v>-7.2330168932490434E-3</v>
      </c>
      <c r="F69" s="17">
        <v>472970</v>
      </c>
      <c r="G69" s="16">
        <f>F69/F$75</f>
        <v>0.4174687783276711</v>
      </c>
      <c r="H69" s="44">
        <f t="shared" si="25"/>
        <v>7.3962810827503361E-2</v>
      </c>
      <c r="I69" s="17">
        <v>440397</v>
      </c>
      <c r="J69" s="16">
        <f>I69/I$75</f>
        <v>0.41347249788286367</v>
      </c>
    </row>
    <row r="70" spans="1:10" x14ac:dyDescent="0.3">
      <c r="A70" s="193"/>
      <c r="B70" s="20" t="s">
        <v>9</v>
      </c>
      <c r="C70" s="17">
        <v>58750</v>
      </c>
      <c r="D70" s="16">
        <f t="shared" ref="D70:D75" si="29">C70/C$75</f>
        <v>5.2069577363427037E-2</v>
      </c>
      <c r="E70" s="16">
        <f t="shared" si="24"/>
        <v>3.8646488932890175E-2</v>
      </c>
      <c r="F70" s="17">
        <v>56564</v>
      </c>
      <c r="G70" s="16">
        <f t="shared" ref="G70:G75" si="30">F70/F$75</f>
        <v>4.9926430803912278E-2</v>
      </c>
      <c r="H70" s="44">
        <f t="shared" si="25"/>
        <v>0.11689440012637232</v>
      </c>
      <c r="I70" s="17">
        <v>50644</v>
      </c>
      <c r="J70" s="16">
        <f t="shared" ref="J70:J75" si="31">I70/I$75</f>
        <v>4.7547783438079159E-2</v>
      </c>
    </row>
    <row r="71" spans="1:10" x14ac:dyDescent="0.3">
      <c r="A71" s="193"/>
      <c r="B71" s="20" t="s">
        <v>10</v>
      </c>
      <c r="C71" s="17">
        <v>97915</v>
      </c>
      <c r="D71" s="16">
        <f t="shared" si="29"/>
        <v>8.6781151787914179E-2</v>
      </c>
      <c r="E71" s="16">
        <f t="shared" si="24"/>
        <v>-7.651768521333739E-3</v>
      </c>
      <c r="F71" s="17">
        <v>98670</v>
      </c>
      <c r="G71" s="16">
        <f t="shared" si="30"/>
        <v>8.7091452645181103E-2</v>
      </c>
      <c r="H71" s="44">
        <f t="shared" si="25"/>
        <v>0.11207537813042401</v>
      </c>
      <c r="I71" s="17">
        <v>88726</v>
      </c>
      <c r="J71" s="16">
        <f t="shared" si="31"/>
        <v>8.3301568464714704E-2</v>
      </c>
    </row>
    <row r="72" spans="1:10" x14ac:dyDescent="0.3">
      <c r="A72" s="193"/>
      <c r="B72" s="20" t="s">
        <v>11</v>
      </c>
      <c r="C72" s="17">
        <v>90785</v>
      </c>
      <c r="D72" s="16">
        <f t="shared" si="29"/>
        <v>8.0461899250020827E-2</v>
      </c>
      <c r="E72" s="16">
        <f t="shared" si="24"/>
        <v>5.4376734840830165E-2</v>
      </c>
      <c r="F72" s="17">
        <v>86103</v>
      </c>
      <c r="G72" s="16">
        <f t="shared" si="30"/>
        <v>7.5999142060484734E-2</v>
      </c>
      <c r="H72" s="44">
        <f t="shared" si="25"/>
        <v>0.15127893139365414</v>
      </c>
      <c r="I72" s="17">
        <v>74789</v>
      </c>
      <c r="J72" s="16">
        <f t="shared" si="31"/>
        <v>7.0216633274435322E-2</v>
      </c>
    </row>
    <row r="73" spans="1:10" x14ac:dyDescent="0.3">
      <c r="A73" s="193"/>
      <c r="B73" s="20" t="s">
        <v>82</v>
      </c>
      <c r="C73" s="17">
        <v>64132</v>
      </c>
      <c r="D73" s="16">
        <f t="shared" si="29"/>
        <v>5.6839593795256216E-2</v>
      </c>
      <c r="E73" s="16">
        <f t="shared" si="24"/>
        <v>6.4625906804561831E-2</v>
      </c>
      <c r="F73" s="17">
        <f>SUM(24625,1779,4035,29800)</f>
        <v>60239</v>
      </c>
      <c r="G73" s="16">
        <f t="shared" si="30"/>
        <v>5.3170183600821576E-2</v>
      </c>
      <c r="H73" s="44">
        <f t="shared" si="25"/>
        <v>0.12214522558772029</v>
      </c>
      <c r="I73" s="17">
        <f>SUM(23509,1758,3655,24760)</f>
        <v>53682</v>
      </c>
      <c r="J73" s="16">
        <f t="shared" si="31"/>
        <v>5.0400049571972305E-2</v>
      </c>
    </row>
    <row r="74" spans="1:10" x14ac:dyDescent="0.3">
      <c r="A74" s="193"/>
      <c r="B74" s="20" t="s">
        <v>83</v>
      </c>
      <c r="C74" s="17">
        <v>347167</v>
      </c>
      <c r="D74" s="16">
        <f t="shared" si="29"/>
        <v>0.30769087599198086</v>
      </c>
      <c r="E74" s="16">
        <f t="shared" si="24"/>
        <v>-3.1344778613898956E-2</v>
      </c>
      <c r="F74" s="17">
        <f>SUM(215923,142478)</f>
        <v>358401</v>
      </c>
      <c r="G74" s="16">
        <f t="shared" si="30"/>
        <v>0.31634401256192918</v>
      </c>
      <c r="H74" s="44">
        <f t="shared" si="25"/>
        <v>4.2619367854741085E-3</v>
      </c>
      <c r="I74" s="17">
        <f>SUM(223765,133115)</f>
        <v>356880</v>
      </c>
      <c r="J74" s="16">
        <f t="shared" si="31"/>
        <v>0.3350614673679348</v>
      </c>
    </row>
    <row r="75" spans="1:10" x14ac:dyDescent="0.3">
      <c r="A75" s="192"/>
      <c r="B75" s="26" t="s">
        <v>12</v>
      </c>
      <c r="C75" s="21">
        <f>SUM(C69:C74)</f>
        <v>1128298</v>
      </c>
      <c r="D75" s="22">
        <f t="shared" si="29"/>
        <v>1</v>
      </c>
      <c r="E75" s="22">
        <f t="shared" si="24"/>
        <v>-4.1034576198180498E-3</v>
      </c>
      <c r="F75" s="21">
        <f>SUM(F69:F74)</f>
        <v>1132947</v>
      </c>
      <c r="G75" s="22">
        <f t="shared" si="30"/>
        <v>1</v>
      </c>
      <c r="H75" s="37">
        <f t="shared" si="25"/>
        <v>6.3682146015746607E-2</v>
      </c>
      <c r="I75" s="21">
        <f>SUM(I69:I74)</f>
        <v>1065118</v>
      </c>
      <c r="J75" s="22">
        <f t="shared" si="31"/>
        <v>1</v>
      </c>
    </row>
    <row r="76" spans="1:10" x14ac:dyDescent="0.3">
      <c r="A76" s="193" t="s">
        <v>86</v>
      </c>
      <c r="B76" s="20" t="s">
        <v>8</v>
      </c>
      <c r="C76" s="17">
        <v>38771</v>
      </c>
      <c r="D76" s="16">
        <f>C76/C$82</f>
        <v>0.21926198218577689</v>
      </c>
      <c r="E76" s="16">
        <f t="shared" si="24"/>
        <v>4.3409225469616231E-2</v>
      </c>
      <c r="F76" s="17">
        <v>37158</v>
      </c>
      <c r="G76" s="16">
        <f>F76/F$82</f>
        <v>0.21100750718350009</v>
      </c>
      <c r="H76" s="44">
        <f t="shared" si="25"/>
        <v>-0.16246675382049316</v>
      </c>
      <c r="I76" s="17">
        <v>44366</v>
      </c>
      <c r="J76" s="16">
        <f>I76/I$82</f>
        <v>0.20143839161664684</v>
      </c>
    </row>
    <row r="77" spans="1:10" x14ac:dyDescent="0.3">
      <c r="A77" s="193"/>
      <c r="B77" s="20" t="s">
        <v>9</v>
      </c>
      <c r="C77" s="17">
        <v>3953</v>
      </c>
      <c r="D77" s="16">
        <f t="shared" ref="D77:D82" si="32">C77/C$82</f>
        <v>2.235543616570055E-2</v>
      </c>
      <c r="E77" s="16">
        <f t="shared" si="24"/>
        <v>0.10326542003907341</v>
      </c>
      <c r="F77" s="17">
        <v>3583</v>
      </c>
      <c r="G77" s="16">
        <f t="shared" ref="G77:G82" si="33">F77/F$82</f>
        <v>2.0346625174618677E-2</v>
      </c>
      <c r="H77" s="44">
        <f t="shared" si="25"/>
        <v>-4.4023479188900747E-2</v>
      </c>
      <c r="I77" s="17">
        <v>3748</v>
      </c>
      <c r="J77" s="16">
        <f t="shared" ref="J77:J82" si="34">I77/I$82</f>
        <v>1.7017335161592036E-2</v>
      </c>
    </row>
    <row r="78" spans="1:10" x14ac:dyDescent="0.3">
      <c r="A78" s="193"/>
      <c r="B78" s="20" t="s">
        <v>10</v>
      </c>
      <c r="C78" s="17">
        <v>27571</v>
      </c>
      <c r="D78" s="16">
        <f t="shared" si="32"/>
        <v>0.15592252226777889</v>
      </c>
      <c r="E78" s="16">
        <f t="shared" si="24"/>
        <v>-7.1660064818149082E-3</v>
      </c>
      <c r="F78" s="17">
        <v>27770</v>
      </c>
      <c r="G78" s="16">
        <f t="shared" si="33"/>
        <v>0.15769628275164965</v>
      </c>
      <c r="H78" s="44">
        <f t="shared" si="25"/>
        <v>-0.14779353096421777</v>
      </c>
      <c r="I78" s="17">
        <v>32586</v>
      </c>
      <c r="J78" s="16">
        <f t="shared" si="34"/>
        <v>0.14795274375017026</v>
      </c>
    </row>
    <row r="79" spans="1:10" x14ac:dyDescent="0.3">
      <c r="A79" s="193"/>
      <c r="B79" s="20" t="s">
        <v>11</v>
      </c>
      <c r="C79" s="17">
        <v>8320</v>
      </c>
      <c r="D79" s="16">
        <f t="shared" si="32"/>
        <v>4.7052170224798531E-2</v>
      </c>
      <c r="E79" s="16">
        <f t="shared" si="24"/>
        <v>0.11200213846565089</v>
      </c>
      <c r="F79" s="17">
        <v>7482</v>
      </c>
      <c r="G79" s="16">
        <f t="shared" si="33"/>
        <v>4.2487705709320943E-2</v>
      </c>
      <c r="H79" s="44">
        <f t="shared" si="25"/>
        <v>-0.18131086552139183</v>
      </c>
      <c r="I79" s="17">
        <v>9139</v>
      </c>
      <c r="J79" s="16">
        <f t="shared" si="34"/>
        <v>4.1494510683508443E-2</v>
      </c>
    </row>
    <row r="80" spans="1:10" x14ac:dyDescent="0.3">
      <c r="A80" s="193"/>
      <c r="B80" s="20" t="s">
        <v>82</v>
      </c>
      <c r="C80" s="17">
        <v>6350</v>
      </c>
      <c r="D80" s="16">
        <f t="shared" si="32"/>
        <v>3.5911211649936381E-2</v>
      </c>
      <c r="E80" s="16">
        <f t="shared" si="24"/>
        <v>9.4073053066850446E-2</v>
      </c>
      <c r="F80" s="17">
        <f>SUM(513,352,1063,3876)</f>
        <v>5804</v>
      </c>
      <c r="G80" s="16">
        <f t="shared" si="33"/>
        <v>3.2958920601028972E-2</v>
      </c>
      <c r="H80" s="44">
        <f t="shared" si="25"/>
        <v>-6.6881028938906753E-2</v>
      </c>
      <c r="I80" s="17">
        <f>SUM(674,336,1088,4122)</f>
        <v>6220</v>
      </c>
      <c r="J80" s="16">
        <f t="shared" si="34"/>
        <v>2.8241148533912082E-2</v>
      </c>
    </row>
    <row r="81" spans="1:10" x14ac:dyDescent="0.3">
      <c r="A81" s="193"/>
      <c r="B81" s="20" t="s">
        <v>83</v>
      </c>
      <c r="C81" s="17">
        <v>91860</v>
      </c>
      <c r="D81" s="16">
        <f t="shared" si="32"/>
        <v>0.51949667750600881</v>
      </c>
      <c r="E81" s="16">
        <f t="shared" si="24"/>
        <v>-2.5885197399815485E-2</v>
      </c>
      <c r="F81" s="17">
        <f>SUM(34251,60050)</f>
        <v>94301</v>
      </c>
      <c r="G81" s="16">
        <f t="shared" si="33"/>
        <v>0.53550295857988162</v>
      </c>
      <c r="H81" s="44">
        <f t="shared" si="25"/>
        <v>-0.24065320846787505</v>
      </c>
      <c r="I81" s="17">
        <f>SUM(59540,64647)</f>
        <v>124187</v>
      </c>
      <c r="J81" s="16">
        <f t="shared" si="34"/>
        <v>0.56385587025417039</v>
      </c>
    </row>
    <row r="82" spans="1:10" x14ac:dyDescent="0.3">
      <c r="A82" s="192"/>
      <c r="B82" s="26" t="s">
        <v>12</v>
      </c>
      <c r="C82" s="21">
        <f>SUM(C76:C81)</f>
        <v>176825</v>
      </c>
      <c r="D82" s="22">
        <f t="shared" si="32"/>
        <v>1</v>
      </c>
      <c r="E82" s="22">
        <f t="shared" si="24"/>
        <v>4.1283830594328157E-3</v>
      </c>
      <c r="F82" s="21">
        <f>SUM(F76:F81)</f>
        <v>176098</v>
      </c>
      <c r="G82" s="22">
        <f t="shared" si="33"/>
        <v>1</v>
      </c>
      <c r="H82" s="37">
        <f t="shared" si="25"/>
        <v>-0.20044858930468656</v>
      </c>
      <c r="I82" s="21">
        <f>SUM(I76:I81)</f>
        <v>220246</v>
      </c>
      <c r="J82" s="22">
        <f t="shared" si="34"/>
        <v>1</v>
      </c>
    </row>
    <row r="83" spans="1:10" x14ac:dyDescent="0.3">
      <c r="A83" s="193" t="s">
        <v>87</v>
      </c>
      <c r="B83" s="20" t="s">
        <v>8</v>
      </c>
      <c r="C83" s="17">
        <v>1360</v>
      </c>
      <c r="D83" s="16">
        <f>C83/C$89</f>
        <v>0.54118583366494233</v>
      </c>
      <c r="E83" s="16">
        <f t="shared" si="24"/>
        <v>1.0401188707280832E-2</v>
      </c>
      <c r="F83" s="17">
        <v>1346</v>
      </c>
      <c r="G83" s="16">
        <f>F83/F$89</f>
        <v>0.53883106485188148</v>
      </c>
      <c r="H83" s="44">
        <f t="shared" si="25"/>
        <v>9.2532467532467536E-2</v>
      </c>
      <c r="I83" s="17">
        <v>1232</v>
      </c>
      <c r="J83" s="16">
        <f>I83/I$89</f>
        <v>0.5258215962441315</v>
      </c>
    </row>
    <row r="84" spans="1:10" x14ac:dyDescent="0.3">
      <c r="A84" s="193"/>
      <c r="B84" s="20" t="s">
        <v>9</v>
      </c>
      <c r="C84" s="17">
        <v>170</v>
      </c>
      <c r="D84" s="16">
        <f t="shared" ref="D84:D89" si="35">C84/C$89</f>
        <v>6.7648229208117791E-2</v>
      </c>
      <c r="E84" s="16">
        <f t="shared" ref="E84:E103" si="36">(C84-F84)/F84</f>
        <v>0.14093959731543623</v>
      </c>
      <c r="F84" s="17">
        <v>149</v>
      </c>
      <c r="G84" s="16">
        <f t="shared" ref="G84:G89" si="37">F84/F$89</f>
        <v>5.9647718174539635E-2</v>
      </c>
      <c r="H84" s="44">
        <f t="shared" ref="H84:H103" si="38">(F84-I84)/I84</f>
        <v>4.195804195804196E-2</v>
      </c>
      <c r="I84" s="17">
        <v>143</v>
      </c>
      <c r="J84" s="16">
        <f t="shared" ref="J84:J89" si="39">I84/I$89</f>
        <v>6.1032863849765258E-2</v>
      </c>
    </row>
    <row r="85" spans="1:10" x14ac:dyDescent="0.3">
      <c r="A85" s="193"/>
      <c r="B85" s="20" t="s">
        <v>10</v>
      </c>
      <c r="C85" s="17">
        <v>185</v>
      </c>
      <c r="D85" s="16">
        <f t="shared" si="35"/>
        <v>7.3617190608834066E-2</v>
      </c>
      <c r="E85" s="16">
        <f t="shared" si="36"/>
        <v>1.6483516483516484E-2</v>
      </c>
      <c r="F85" s="17">
        <v>182</v>
      </c>
      <c r="G85" s="16">
        <f t="shared" si="37"/>
        <v>7.2858286629303437E-2</v>
      </c>
      <c r="H85" s="44">
        <f t="shared" si="38"/>
        <v>7.0588235294117646E-2</v>
      </c>
      <c r="I85" s="17">
        <v>170</v>
      </c>
      <c r="J85" s="16">
        <f t="shared" si="39"/>
        <v>7.2556551429790866E-2</v>
      </c>
    </row>
    <row r="86" spans="1:10" x14ac:dyDescent="0.3">
      <c r="A86" s="193"/>
      <c r="B86" s="20" t="s">
        <v>11</v>
      </c>
      <c r="C86" s="17">
        <v>259</v>
      </c>
      <c r="D86" s="16">
        <f t="shared" si="35"/>
        <v>0.10306406685236769</v>
      </c>
      <c r="E86" s="16">
        <f t="shared" si="36"/>
        <v>2.3715415019762844E-2</v>
      </c>
      <c r="F86" s="17">
        <v>253</v>
      </c>
      <c r="G86" s="16">
        <f t="shared" si="37"/>
        <v>0.10128102481985589</v>
      </c>
      <c r="H86" s="44">
        <f t="shared" si="38"/>
        <v>3.6885245901639344E-2</v>
      </c>
      <c r="I86" s="17">
        <v>244</v>
      </c>
      <c r="J86" s="16">
        <f t="shared" si="39"/>
        <v>0.10413999146393513</v>
      </c>
    </row>
    <row r="87" spans="1:10" x14ac:dyDescent="0.3">
      <c r="A87" s="193"/>
      <c r="B87" s="20" t="s">
        <v>82</v>
      </c>
      <c r="C87" s="17">
        <v>233</v>
      </c>
      <c r="D87" s="16">
        <f t="shared" si="35"/>
        <v>9.2717867091126144E-2</v>
      </c>
      <c r="E87" s="16">
        <f t="shared" si="36"/>
        <v>3.0973451327433628E-2</v>
      </c>
      <c r="F87" s="17">
        <f>SUM(28,6,137,55)</f>
        <v>226</v>
      </c>
      <c r="G87" s="16">
        <f t="shared" si="37"/>
        <v>9.0472377902321863E-2</v>
      </c>
      <c r="H87" s="44">
        <f t="shared" si="38"/>
        <v>4.6296296296296294E-2</v>
      </c>
      <c r="I87" s="17">
        <f>SUM(24,8,126,58)</f>
        <v>216</v>
      </c>
      <c r="J87" s="16">
        <f t="shared" si="39"/>
        <v>9.2189500640204869E-2</v>
      </c>
    </row>
    <row r="88" spans="1:10" x14ac:dyDescent="0.3">
      <c r="A88" s="193"/>
      <c r="B88" s="20" t="s">
        <v>83</v>
      </c>
      <c r="C88" s="17">
        <v>306</v>
      </c>
      <c r="D88" s="16">
        <f t="shared" si="35"/>
        <v>0.12176681257461201</v>
      </c>
      <c r="E88" s="16">
        <f t="shared" si="36"/>
        <v>-0.10526315789473684</v>
      </c>
      <c r="F88" s="17">
        <f>SUM(222,120)</f>
        <v>342</v>
      </c>
      <c r="G88" s="16">
        <f t="shared" si="37"/>
        <v>0.13690952762209768</v>
      </c>
      <c r="H88" s="44">
        <f t="shared" si="38"/>
        <v>1.1834319526627219E-2</v>
      </c>
      <c r="I88" s="17">
        <f>SUM(100,238)</f>
        <v>338</v>
      </c>
      <c r="J88" s="16">
        <f t="shared" si="39"/>
        <v>0.14425949637217242</v>
      </c>
    </row>
    <row r="89" spans="1:10" x14ac:dyDescent="0.3">
      <c r="A89" s="192"/>
      <c r="B89" s="26" t="s">
        <v>12</v>
      </c>
      <c r="C89" s="21">
        <f>SUM(C83:C88)</f>
        <v>2513</v>
      </c>
      <c r="D89" s="22">
        <f t="shared" si="35"/>
        <v>1</v>
      </c>
      <c r="E89" s="22">
        <f t="shared" si="36"/>
        <v>6.0048038430744596E-3</v>
      </c>
      <c r="F89" s="21">
        <f>SUM(F83:F88)</f>
        <v>2498</v>
      </c>
      <c r="G89" s="22">
        <f t="shared" si="37"/>
        <v>1</v>
      </c>
      <c r="H89" s="37">
        <f t="shared" si="38"/>
        <v>6.615450277422108E-2</v>
      </c>
      <c r="I89" s="21">
        <f>SUM(I83:I88)</f>
        <v>2343</v>
      </c>
      <c r="J89" s="22">
        <f t="shared" si="39"/>
        <v>1</v>
      </c>
    </row>
    <row r="90" spans="1:10" x14ac:dyDescent="0.3">
      <c r="A90" s="193" t="s">
        <v>88</v>
      </c>
      <c r="B90" s="20" t="s">
        <v>8</v>
      </c>
      <c r="C90" s="17">
        <v>6186</v>
      </c>
      <c r="D90" s="16">
        <f>C90/C$96</f>
        <v>0.57501394311210263</v>
      </c>
      <c r="E90" s="16">
        <f t="shared" si="36"/>
        <v>8.8126649076517155E-2</v>
      </c>
      <c r="F90" s="17">
        <v>5685</v>
      </c>
      <c r="G90" s="16">
        <f>F90/F$96</f>
        <v>0.56793206793206796</v>
      </c>
      <c r="H90" s="44">
        <f t="shared" si="38"/>
        <v>-4.1476985331310064E-2</v>
      </c>
      <c r="I90" s="17">
        <v>5931</v>
      </c>
      <c r="J90" s="16">
        <f>I90/I$96</f>
        <v>0.53927986906710312</v>
      </c>
    </row>
    <row r="91" spans="1:10" x14ac:dyDescent="0.3">
      <c r="A91" s="193"/>
      <c r="B91" s="20" t="s">
        <v>9</v>
      </c>
      <c r="C91" s="17">
        <v>633</v>
      </c>
      <c r="D91" s="16">
        <f t="shared" ref="D91:D96" si="40">C91/C$96</f>
        <v>5.8839933073061908E-2</v>
      </c>
      <c r="E91" s="16">
        <f t="shared" si="36"/>
        <v>0.87278106508875741</v>
      </c>
      <c r="F91" s="17">
        <v>338</v>
      </c>
      <c r="G91" s="16">
        <f t="shared" ref="G91:G96" si="41">F91/F$96</f>
        <v>3.3766233766233764E-2</v>
      </c>
      <c r="H91" s="44">
        <f t="shared" si="38"/>
        <v>-6.1111111111111109E-2</v>
      </c>
      <c r="I91" s="17">
        <v>360</v>
      </c>
      <c r="J91" s="16">
        <f t="shared" ref="J91:J96" si="42">I91/I$96</f>
        <v>3.2733224222585927E-2</v>
      </c>
    </row>
    <row r="92" spans="1:10" x14ac:dyDescent="0.3">
      <c r="A92" s="193"/>
      <c r="B92" s="20" t="s">
        <v>10</v>
      </c>
      <c r="C92" s="17">
        <v>1151</v>
      </c>
      <c r="D92" s="16">
        <f t="shared" si="40"/>
        <v>0.10699014686744748</v>
      </c>
      <c r="E92" s="16">
        <f t="shared" si="36"/>
        <v>8.2784571966133591E-2</v>
      </c>
      <c r="F92" s="17">
        <v>1063</v>
      </c>
      <c r="G92" s="16">
        <f t="shared" si="41"/>
        <v>0.1061938061938062</v>
      </c>
      <c r="H92" s="44">
        <f t="shared" si="38"/>
        <v>-0.13717532467532467</v>
      </c>
      <c r="I92" s="17">
        <v>1232</v>
      </c>
      <c r="J92" s="16">
        <f t="shared" si="42"/>
        <v>0.11202036733951627</v>
      </c>
    </row>
    <row r="93" spans="1:10" x14ac:dyDescent="0.3">
      <c r="A93" s="193"/>
      <c r="B93" s="20" t="s">
        <v>11</v>
      </c>
      <c r="C93" s="17">
        <v>853</v>
      </c>
      <c r="D93" s="16">
        <f t="shared" si="40"/>
        <v>7.928983082357316E-2</v>
      </c>
      <c r="E93" s="16">
        <f t="shared" si="36"/>
        <v>0.16530054644808742</v>
      </c>
      <c r="F93" s="17">
        <v>732</v>
      </c>
      <c r="G93" s="16">
        <f t="shared" si="41"/>
        <v>7.3126873126873132E-2</v>
      </c>
      <c r="H93" s="44">
        <f t="shared" si="38"/>
        <v>-6.751592356687898E-2</v>
      </c>
      <c r="I93" s="17">
        <v>785</v>
      </c>
      <c r="J93" s="16">
        <f t="shared" si="42"/>
        <v>7.1376613929805419E-2</v>
      </c>
    </row>
    <row r="94" spans="1:10" x14ac:dyDescent="0.3">
      <c r="A94" s="193"/>
      <c r="B94" s="20" t="s">
        <v>82</v>
      </c>
      <c r="C94" s="17">
        <v>431</v>
      </c>
      <c r="D94" s="16">
        <f t="shared" si="40"/>
        <v>4.0063208774865217E-2</v>
      </c>
      <c r="E94" s="16">
        <f t="shared" si="36"/>
        <v>0.11369509043927649</v>
      </c>
      <c r="F94" s="17">
        <f>SUM(40,17,81,249)</f>
        <v>387</v>
      </c>
      <c r="G94" s="16">
        <f t="shared" si="41"/>
        <v>3.8661338661338661E-2</v>
      </c>
      <c r="H94" s="44">
        <f t="shared" si="38"/>
        <v>2.1108179419525065E-2</v>
      </c>
      <c r="I94" s="17">
        <f>SUM(59,14,80,226)</f>
        <v>379</v>
      </c>
      <c r="J94" s="16">
        <f t="shared" si="42"/>
        <v>3.446081105655574E-2</v>
      </c>
    </row>
    <row r="95" spans="1:10" x14ac:dyDescent="0.3">
      <c r="A95" s="193"/>
      <c r="B95" s="20" t="s">
        <v>83</v>
      </c>
      <c r="C95" s="17">
        <v>1504</v>
      </c>
      <c r="D95" s="16">
        <f t="shared" si="40"/>
        <v>0.13980293734894961</v>
      </c>
      <c r="E95" s="16">
        <f t="shared" si="36"/>
        <v>-0.1667590027700831</v>
      </c>
      <c r="F95" s="17">
        <f>SUM(901,904)</f>
        <v>1805</v>
      </c>
      <c r="G95" s="16">
        <f t="shared" si="41"/>
        <v>0.18031968031968032</v>
      </c>
      <c r="H95" s="44">
        <f t="shared" si="38"/>
        <v>-0.21895283427087842</v>
      </c>
      <c r="I95" s="17">
        <f>SUM(1424,887)</f>
        <v>2311</v>
      </c>
      <c r="J95" s="16">
        <f t="shared" si="42"/>
        <v>0.21012911438443355</v>
      </c>
    </row>
    <row r="96" spans="1:10" x14ac:dyDescent="0.3">
      <c r="A96" s="192"/>
      <c r="B96" s="26" t="s">
        <v>12</v>
      </c>
      <c r="C96" s="21">
        <f>SUM(C90:C95)</f>
        <v>10758</v>
      </c>
      <c r="D96" s="22">
        <f t="shared" si="40"/>
        <v>1</v>
      </c>
      <c r="E96" s="22">
        <f t="shared" si="36"/>
        <v>7.4725274725274723E-2</v>
      </c>
      <c r="F96" s="21">
        <f>SUM(F90:F95)</f>
        <v>10010</v>
      </c>
      <c r="G96" s="22">
        <f t="shared" si="41"/>
        <v>1</v>
      </c>
      <c r="H96" s="37">
        <f t="shared" si="38"/>
        <v>-8.9834515366430265E-2</v>
      </c>
      <c r="I96" s="21">
        <f>SUM(I90:I95)</f>
        <v>10998</v>
      </c>
      <c r="J96" s="22">
        <f t="shared" si="42"/>
        <v>1</v>
      </c>
    </row>
    <row r="97" spans="1:72" x14ac:dyDescent="0.3">
      <c r="A97" s="193" t="s">
        <v>89</v>
      </c>
      <c r="B97" s="20" t="s">
        <v>8</v>
      </c>
      <c r="C97" s="17">
        <v>157</v>
      </c>
      <c r="D97" s="16">
        <f>C97/C$103</f>
        <v>0.55281690140845074</v>
      </c>
      <c r="E97" s="16">
        <f t="shared" si="36"/>
        <v>0.52427184466019416</v>
      </c>
      <c r="F97" s="17">
        <v>103</v>
      </c>
      <c r="G97" s="16">
        <f>F97/F$103</f>
        <v>0.47906976744186047</v>
      </c>
      <c r="H97" s="44">
        <f t="shared" si="38"/>
        <v>-0.85793103448275865</v>
      </c>
      <c r="I97" s="17">
        <v>725</v>
      </c>
      <c r="J97" s="16">
        <f>I97/I$103</f>
        <v>0.48854447439353099</v>
      </c>
    </row>
    <row r="98" spans="1:72" x14ac:dyDescent="0.3">
      <c r="A98" s="193"/>
      <c r="B98" s="20" t="s">
        <v>9</v>
      </c>
      <c r="C98" s="17">
        <v>12</v>
      </c>
      <c r="D98" s="16">
        <f t="shared" ref="D98:D103" si="43">C98/C$103</f>
        <v>4.2253521126760563E-2</v>
      </c>
      <c r="E98" s="16">
        <f t="shared" si="36"/>
        <v>-7.6923076923076927E-2</v>
      </c>
      <c r="F98" s="17">
        <v>13</v>
      </c>
      <c r="G98" s="16">
        <f t="shared" ref="G98:G103" si="44">F98/F$103</f>
        <v>6.0465116279069767E-2</v>
      </c>
      <c r="H98" s="44">
        <f t="shared" si="38"/>
        <v>-0.59375</v>
      </c>
      <c r="I98" s="17">
        <v>32</v>
      </c>
      <c r="J98" s="16">
        <f t="shared" ref="J98:J103" si="45">I98/I$103</f>
        <v>2.15633423180593E-2</v>
      </c>
    </row>
    <row r="99" spans="1:72" x14ac:dyDescent="0.3">
      <c r="A99" s="193"/>
      <c r="B99" s="20" t="s">
        <v>10</v>
      </c>
      <c r="C99" s="17">
        <v>65</v>
      </c>
      <c r="D99" s="16">
        <f t="shared" si="43"/>
        <v>0.22887323943661972</v>
      </c>
      <c r="E99" s="16">
        <f t="shared" si="36"/>
        <v>3.1746031746031744E-2</v>
      </c>
      <c r="F99" s="17">
        <v>63</v>
      </c>
      <c r="G99" s="16">
        <f t="shared" si="44"/>
        <v>0.2930232558139535</v>
      </c>
      <c r="H99" s="44">
        <f t="shared" si="38"/>
        <v>-0.88689407540394971</v>
      </c>
      <c r="I99" s="17">
        <v>557</v>
      </c>
      <c r="J99" s="16">
        <f t="shared" si="45"/>
        <v>0.3753369272237197</v>
      </c>
    </row>
    <row r="100" spans="1:72" x14ac:dyDescent="0.3">
      <c r="A100" s="193"/>
      <c r="B100" s="20" t="s">
        <v>11</v>
      </c>
      <c r="C100" s="17">
        <v>25</v>
      </c>
      <c r="D100" s="16">
        <f t="shared" si="43"/>
        <v>8.8028169014084501E-2</v>
      </c>
      <c r="E100" s="16">
        <f t="shared" si="36"/>
        <v>0.19047619047619047</v>
      </c>
      <c r="F100" s="17">
        <v>21</v>
      </c>
      <c r="G100" s="16">
        <f t="shared" si="44"/>
        <v>9.7674418604651161E-2</v>
      </c>
      <c r="H100" s="44">
        <f t="shared" si="38"/>
        <v>1.3333333333333333</v>
      </c>
      <c r="I100" s="17">
        <v>9</v>
      </c>
      <c r="J100" s="16">
        <f t="shared" si="45"/>
        <v>6.0646900269541778E-3</v>
      </c>
    </row>
    <row r="101" spans="1:72" x14ac:dyDescent="0.3">
      <c r="A101" s="193"/>
      <c r="B101" s="20" t="s">
        <v>82</v>
      </c>
      <c r="C101" s="17">
        <v>16</v>
      </c>
      <c r="D101" s="16">
        <f t="shared" si="43"/>
        <v>5.6338028169014086E-2</v>
      </c>
      <c r="E101" s="16">
        <f t="shared" si="36"/>
        <v>0.23076923076923078</v>
      </c>
      <c r="F101" s="17">
        <f>SUM(1,2,4,6)</f>
        <v>13</v>
      </c>
      <c r="G101" s="16">
        <f t="shared" si="44"/>
        <v>6.0465116279069767E-2</v>
      </c>
      <c r="H101" s="44">
        <f t="shared" si="38"/>
        <v>-0.83333333333333337</v>
      </c>
      <c r="I101" s="17">
        <f>SUM(1,11,62,4)</f>
        <v>78</v>
      </c>
      <c r="J101" s="16">
        <f t="shared" si="45"/>
        <v>5.2560646900269542E-2</v>
      </c>
    </row>
    <row r="102" spans="1:72" x14ac:dyDescent="0.3">
      <c r="A102" s="193"/>
      <c r="B102" s="20" t="s">
        <v>83</v>
      </c>
      <c r="C102" s="17">
        <v>9</v>
      </c>
      <c r="D102" s="16">
        <f t="shared" si="43"/>
        <v>3.1690140845070422E-2</v>
      </c>
      <c r="E102" s="16">
        <f t="shared" si="36"/>
        <v>3.5</v>
      </c>
      <c r="F102" s="17">
        <v>2</v>
      </c>
      <c r="G102" s="16">
        <f t="shared" si="44"/>
        <v>9.3023255813953487E-3</v>
      </c>
      <c r="H102" s="44">
        <f t="shared" si="38"/>
        <v>-0.97590361445783136</v>
      </c>
      <c r="I102" s="17">
        <f>SUM(2,81)</f>
        <v>83</v>
      </c>
      <c r="J102" s="16">
        <f t="shared" si="45"/>
        <v>5.5929919137466311E-2</v>
      </c>
    </row>
    <row r="103" spans="1:72" x14ac:dyDescent="0.3">
      <c r="A103" s="192"/>
      <c r="B103" s="26" t="s">
        <v>12</v>
      </c>
      <c r="C103" s="21">
        <f>SUM(C97:C102)</f>
        <v>284</v>
      </c>
      <c r="D103" s="22">
        <f t="shared" si="43"/>
        <v>1</v>
      </c>
      <c r="E103" s="22">
        <f t="shared" si="36"/>
        <v>0.32093023255813952</v>
      </c>
      <c r="F103" s="21">
        <f>SUM(F97:F102)</f>
        <v>215</v>
      </c>
      <c r="G103" s="22">
        <f t="shared" si="44"/>
        <v>1</v>
      </c>
      <c r="H103" s="37">
        <f t="shared" si="38"/>
        <v>-0.85512129380053903</v>
      </c>
      <c r="I103" s="21">
        <f>SUM(I97:I102)</f>
        <v>1484</v>
      </c>
      <c r="J103" s="22">
        <f t="shared" si="45"/>
        <v>1</v>
      </c>
    </row>
    <row r="104" spans="1:72" x14ac:dyDescent="0.3">
      <c r="A104" s="23"/>
      <c r="B104" s="20"/>
      <c r="H104" s="17"/>
    </row>
    <row r="105" spans="1:72" ht="15.6" x14ac:dyDescent="0.3">
      <c r="A105" s="24" t="s">
        <v>64</v>
      </c>
      <c r="B105" s="24" t="s">
        <v>73</v>
      </c>
      <c r="C105" s="47"/>
      <c r="H105" s="44"/>
    </row>
    <row r="106" spans="1:72" x14ac:dyDescent="0.3">
      <c r="A106" s="193" t="s">
        <v>84</v>
      </c>
      <c r="B106" s="20" t="s">
        <v>74</v>
      </c>
      <c r="C106" s="17">
        <v>498599</v>
      </c>
      <c r="D106" s="16">
        <f t="shared" ref="D106" si="46">C106/C109</f>
        <v>0.38092775116948724</v>
      </c>
      <c r="E106" s="16">
        <f t="shared" ref="E106:E129" si="47">(C106-F106)/F106</f>
        <v>5.8097430197349706E-3</v>
      </c>
      <c r="F106" s="17">
        <v>495719</v>
      </c>
      <c r="G106" s="16">
        <f t="shared" ref="G106" si="48">F106/F109</f>
        <v>0.38569550129934799</v>
      </c>
      <c r="H106" s="44">
        <f t="shared" ref="H106:H129" si="49">(F106-I106)/I106</f>
        <v>1.0061514198797427E-2</v>
      </c>
      <c r="I106" s="17">
        <v>490781</v>
      </c>
      <c r="J106" s="16">
        <f t="shared" ref="J106" si="50">I106/I109</f>
        <v>0.39022290000588378</v>
      </c>
      <c r="M106" s="44"/>
      <c r="N106" s="17"/>
      <c r="O106" s="16"/>
      <c r="Q106" s="193"/>
      <c r="R106" s="20"/>
      <c r="X106" s="44"/>
      <c r="Y106" s="17"/>
      <c r="Z106" s="16"/>
      <c r="AB106" s="193"/>
      <c r="AC106" s="20"/>
      <c r="AI106" s="44"/>
      <c r="AJ106" s="17"/>
      <c r="AK106" s="16"/>
      <c r="AM106" s="193"/>
      <c r="AN106" s="20"/>
      <c r="AT106" s="44"/>
      <c r="AU106" s="17"/>
      <c r="AV106" s="16"/>
      <c r="AX106" s="193"/>
      <c r="AY106" s="20"/>
      <c r="BE106" s="44"/>
      <c r="BF106" s="17"/>
      <c r="BG106" s="16"/>
      <c r="BI106" s="193"/>
      <c r="BJ106" s="20"/>
      <c r="BP106" s="44"/>
      <c r="BQ106" s="17"/>
      <c r="BR106" s="16"/>
      <c r="BT106" s="193"/>
    </row>
    <row r="107" spans="1:72" x14ac:dyDescent="0.3">
      <c r="A107" s="193"/>
      <c r="B107" s="20" t="s">
        <v>75</v>
      </c>
      <c r="C107" s="17">
        <v>745264</v>
      </c>
      <c r="D107" s="16">
        <f t="shared" ref="D107" si="51">C107/C109</f>
        <v>0.56937887871330817</v>
      </c>
      <c r="E107" s="16">
        <f t="shared" si="47"/>
        <v>2.6316731712556839E-2</v>
      </c>
      <c r="F107" s="17">
        <v>726154</v>
      </c>
      <c r="G107" s="16">
        <f t="shared" ref="G107" si="52">F107/F109</f>
        <v>0.56498607285685387</v>
      </c>
      <c r="H107" s="44">
        <f t="shared" si="49"/>
        <v>3.7595575007537407E-2</v>
      </c>
      <c r="I107" s="17">
        <v>699843</v>
      </c>
      <c r="J107" s="16">
        <f t="shared" ref="J107" si="53">I107/I109</f>
        <v>0.55644934300394211</v>
      </c>
      <c r="M107" s="44"/>
      <c r="N107" s="17"/>
      <c r="O107" s="16"/>
      <c r="Q107" s="193"/>
      <c r="R107" s="20"/>
      <c r="X107" s="44"/>
      <c r="Y107" s="17"/>
      <c r="Z107" s="16"/>
      <c r="AB107" s="193"/>
      <c r="AC107" s="20"/>
      <c r="AI107" s="44"/>
      <c r="AJ107" s="17"/>
      <c r="AK107" s="16"/>
      <c r="AM107" s="193"/>
      <c r="AN107" s="20"/>
      <c r="AT107" s="44"/>
      <c r="AU107" s="17"/>
      <c r="AV107" s="16"/>
      <c r="AX107" s="193"/>
      <c r="AY107" s="20"/>
      <c r="BE107" s="44"/>
      <c r="BF107" s="17"/>
      <c r="BG107" s="16"/>
      <c r="BI107" s="193"/>
      <c r="BJ107" s="20"/>
      <c r="BP107" s="44"/>
      <c r="BQ107" s="17"/>
      <c r="BR107" s="16"/>
      <c r="BT107" s="193"/>
    </row>
    <row r="108" spans="1:72" x14ac:dyDescent="0.3">
      <c r="A108" s="193"/>
      <c r="B108" s="20" t="s">
        <v>83</v>
      </c>
      <c r="C108" s="17">
        <v>65044</v>
      </c>
      <c r="D108" s="16">
        <f t="shared" ref="D108" si="54">C108/C109</f>
        <v>4.9693370117204663E-2</v>
      </c>
      <c r="E108" s="16">
        <f t="shared" si="47"/>
        <v>2.6141006831053686E-2</v>
      </c>
      <c r="F108" s="17">
        <v>63387</v>
      </c>
      <c r="G108" s="16">
        <f t="shared" ref="G108" si="55">F108/F109</f>
        <v>4.9318425843798142E-2</v>
      </c>
      <c r="H108" s="44">
        <f t="shared" si="49"/>
        <v>-5.4912777694945576E-2</v>
      </c>
      <c r="I108" s="17">
        <v>67070</v>
      </c>
      <c r="J108" s="16">
        <f t="shared" ref="J108" si="56">I108/I109</f>
        <v>5.3327756990174079E-2</v>
      </c>
      <c r="M108" s="44"/>
      <c r="N108" s="17"/>
      <c r="O108" s="16"/>
      <c r="Q108" s="193"/>
      <c r="R108" s="20"/>
      <c r="X108" s="44"/>
      <c r="Y108" s="17"/>
      <c r="Z108" s="16"/>
      <c r="AB108" s="193"/>
      <c r="AC108" s="20"/>
      <c r="AI108" s="44"/>
      <c r="AJ108" s="17"/>
      <c r="AK108" s="16"/>
      <c r="AM108" s="193"/>
      <c r="AN108" s="20"/>
      <c r="AT108" s="44"/>
      <c r="AU108" s="17"/>
      <c r="AV108" s="16"/>
      <c r="AX108" s="193"/>
      <c r="AY108" s="20"/>
      <c r="BE108" s="44"/>
      <c r="BF108" s="17"/>
      <c r="BG108" s="16"/>
      <c r="BI108" s="193"/>
      <c r="BJ108" s="20"/>
      <c r="BP108" s="44"/>
      <c r="BQ108" s="17"/>
      <c r="BR108" s="16"/>
      <c r="BT108" s="193"/>
    </row>
    <row r="109" spans="1:72" x14ac:dyDescent="0.3">
      <c r="A109" s="192"/>
      <c r="B109" s="26" t="s">
        <v>5</v>
      </c>
      <c r="C109" s="21">
        <f>SUM(C106:C108)</f>
        <v>1308907</v>
      </c>
      <c r="D109" s="22">
        <f t="shared" ref="D109" si="57">C109/C109</f>
        <v>1</v>
      </c>
      <c r="E109" s="22">
        <f t="shared" si="47"/>
        <v>1.8398611954001526E-2</v>
      </c>
      <c r="F109" s="21">
        <f>SUM(F106:F108)</f>
        <v>1285260</v>
      </c>
      <c r="G109" s="22">
        <f t="shared" ref="G109" si="58">F109/F109</f>
        <v>1</v>
      </c>
      <c r="H109" s="37">
        <f t="shared" si="49"/>
        <v>2.1917890997333215E-2</v>
      </c>
      <c r="I109" s="21">
        <f>SUM(I106:I108)</f>
        <v>1257694</v>
      </c>
      <c r="J109" s="22">
        <f t="shared" ref="J109" si="59">I109/I109</f>
        <v>1</v>
      </c>
      <c r="K109" s="38"/>
      <c r="L109" s="38"/>
      <c r="M109" s="37"/>
      <c r="N109" s="21"/>
      <c r="O109" s="22"/>
      <c r="P109" s="38"/>
      <c r="Q109" s="192"/>
      <c r="R109" s="26"/>
      <c r="S109" s="38"/>
      <c r="T109" s="39"/>
      <c r="U109" s="38"/>
      <c r="V109" s="38"/>
      <c r="W109" s="38"/>
      <c r="X109" s="37"/>
      <c r="Y109" s="21"/>
      <c r="Z109" s="22"/>
      <c r="AA109" s="38"/>
      <c r="AB109" s="192"/>
      <c r="AC109" s="26"/>
      <c r="AD109" s="38"/>
      <c r="AE109" s="39"/>
      <c r="AF109" s="38"/>
      <c r="AG109" s="38"/>
      <c r="AH109" s="38"/>
      <c r="AI109" s="37"/>
      <c r="AJ109" s="21"/>
      <c r="AK109" s="22"/>
      <c r="AL109" s="38"/>
      <c r="AM109" s="192"/>
      <c r="AN109" s="26"/>
      <c r="AO109" s="38"/>
      <c r="AP109" s="39"/>
      <c r="AQ109" s="38"/>
      <c r="AR109" s="38"/>
      <c r="AS109" s="38"/>
      <c r="AT109" s="37"/>
      <c r="AU109" s="21"/>
      <c r="AV109" s="22"/>
      <c r="AW109" s="38"/>
      <c r="AX109" s="192"/>
      <c r="AY109" s="26"/>
      <c r="AZ109" s="38"/>
      <c r="BA109" s="39"/>
      <c r="BB109" s="38"/>
      <c r="BC109" s="38"/>
      <c r="BD109" s="38"/>
      <c r="BE109" s="37"/>
      <c r="BF109" s="21"/>
      <c r="BG109" s="22"/>
      <c r="BH109" s="38"/>
      <c r="BI109" s="192"/>
      <c r="BJ109" s="26"/>
      <c r="BK109" s="38"/>
      <c r="BL109" s="39"/>
      <c r="BM109" s="38"/>
      <c r="BN109" s="38"/>
      <c r="BO109" s="38"/>
      <c r="BP109" s="37"/>
      <c r="BQ109" s="21"/>
      <c r="BR109" s="22"/>
      <c r="BS109" s="38"/>
      <c r="BT109" s="192"/>
    </row>
    <row r="110" spans="1:72" x14ac:dyDescent="0.3">
      <c r="A110" s="193" t="s">
        <v>85</v>
      </c>
      <c r="B110" s="20" t="s">
        <v>74</v>
      </c>
      <c r="C110" s="17">
        <v>405586</v>
      </c>
      <c r="D110" s="16">
        <f t="shared" ref="D110" si="60">C110/C113</f>
        <v>0.35946709114081565</v>
      </c>
      <c r="E110" s="16">
        <f t="shared" si="47"/>
        <v>-1.7359134199553726E-2</v>
      </c>
      <c r="F110" s="17">
        <v>412751</v>
      </c>
      <c r="G110" s="16">
        <f t="shared" ref="G110" si="61">F110/F113</f>
        <v>0.3643162478032953</v>
      </c>
      <c r="H110" s="44">
        <f t="shared" si="49"/>
        <v>3.7328662119437646E-2</v>
      </c>
      <c r="I110" s="17">
        <v>397898</v>
      </c>
      <c r="J110" s="16">
        <f t="shared" ref="J110" si="62">I110/I113</f>
        <v>0.37357175449105168</v>
      </c>
      <c r="M110" s="44"/>
      <c r="N110" s="17"/>
      <c r="O110" s="16"/>
      <c r="Q110" s="193"/>
      <c r="R110" s="20"/>
      <c r="X110" s="44"/>
      <c r="Y110" s="17"/>
      <c r="Z110" s="16"/>
      <c r="AB110" s="193"/>
      <c r="AC110" s="20"/>
      <c r="AI110" s="44"/>
      <c r="AJ110" s="17"/>
      <c r="AK110" s="16"/>
      <c r="AM110" s="193"/>
      <c r="AN110" s="20"/>
      <c r="AT110" s="44"/>
      <c r="AU110" s="17"/>
      <c r="AV110" s="16"/>
      <c r="AX110" s="193"/>
      <c r="AY110" s="20"/>
      <c r="BE110" s="44"/>
      <c r="BF110" s="17"/>
      <c r="BG110" s="16"/>
      <c r="BI110" s="193"/>
      <c r="BJ110" s="20"/>
      <c r="BP110" s="44"/>
      <c r="BQ110" s="17"/>
      <c r="BR110" s="16"/>
      <c r="BT110" s="193"/>
    </row>
    <row r="111" spans="1:72" x14ac:dyDescent="0.3">
      <c r="A111" s="193"/>
      <c r="B111" s="20" t="s">
        <v>75</v>
      </c>
      <c r="C111" s="17">
        <v>684908</v>
      </c>
      <c r="D111" s="16">
        <f t="shared" ref="D111" si="63">C111/C113</f>
        <v>0.6070275760481717</v>
      </c>
      <c r="E111" s="16">
        <f t="shared" si="47"/>
        <v>3.2753650362106544E-3</v>
      </c>
      <c r="F111" s="17">
        <v>682672</v>
      </c>
      <c r="G111" s="16">
        <f t="shared" ref="G111" si="64">F111/F113</f>
        <v>0.60256305016916056</v>
      </c>
      <c r="H111" s="44">
        <f t="shared" si="49"/>
        <v>8.3778377520241309E-2</v>
      </c>
      <c r="I111" s="17">
        <v>629900</v>
      </c>
      <c r="J111" s="16">
        <f t="shared" ref="J111" si="65">I111/I113</f>
        <v>0.5913898741735657</v>
      </c>
      <c r="M111" s="44"/>
      <c r="N111" s="17"/>
      <c r="O111" s="16"/>
      <c r="Q111" s="193"/>
      <c r="R111" s="20"/>
      <c r="X111" s="44"/>
      <c r="Y111" s="17"/>
      <c r="Z111" s="16"/>
      <c r="AB111" s="193"/>
      <c r="AC111" s="20"/>
      <c r="AI111" s="44"/>
      <c r="AJ111" s="17"/>
      <c r="AK111" s="16"/>
      <c r="AM111" s="193"/>
      <c r="AN111" s="20"/>
      <c r="AT111" s="44"/>
      <c r="AU111" s="17"/>
      <c r="AV111" s="16"/>
      <c r="AX111" s="193"/>
      <c r="AY111" s="20"/>
      <c r="BE111" s="44"/>
      <c r="BF111" s="17"/>
      <c r="BG111" s="16"/>
      <c r="BI111" s="193"/>
      <c r="BJ111" s="20"/>
      <c r="BP111" s="44"/>
      <c r="BQ111" s="17"/>
      <c r="BR111" s="16"/>
      <c r="BT111" s="193"/>
    </row>
    <row r="112" spans="1:72" x14ac:dyDescent="0.3">
      <c r="A112" s="193"/>
      <c r="B112" s="20" t="s">
        <v>83</v>
      </c>
      <c r="C112" s="17">
        <v>37804</v>
      </c>
      <c r="D112" s="16">
        <f t="shared" ref="D112" si="66">C112/C113</f>
        <v>3.3505332811012693E-2</v>
      </c>
      <c r="E112" s="16">
        <f t="shared" si="47"/>
        <v>7.4618910563905771E-3</v>
      </c>
      <c r="F112" s="17">
        <v>37524</v>
      </c>
      <c r="G112" s="16">
        <f t="shared" ref="G112" si="67">F112/F113</f>
        <v>3.3120702027544094E-2</v>
      </c>
      <c r="H112" s="44">
        <f t="shared" si="49"/>
        <v>5.4662379421221863E-3</v>
      </c>
      <c r="I112" s="17">
        <v>37320</v>
      </c>
      <c r="J112" s="16">
        <f t="shared" ref="J112" si="68">I112/I113</f>
        <v>3.5038371335382561E-2</v>
      </c>
      <c r="M112" s="44"/>
      <c r="N112" s="17"/>
      <c r="O112" s="16"/>
      <c r="Q112" s="193"/>
      <c r="R112" s="20"/>
      <c r="X112" s="44"/>
      <c r="Y112" s="17"/>
      <c r="Z112" s="16"/>
      <c r="AB112" s="193"/>
      <c r="AC112" s="20"/>
      <c r="AI112" s="44"/>
      <c r="AJ112" s="17"/>
      <c r="AK112" s="16"/>
      <c r="AM112" s="193"/>
      <c r="AN112" s="20"/>
      <c r="AT112" s="44"/>
      <c r="AU112" s="17"/>
      <c r="AV112" s="16"/>
      <c r="AX112" s="193"/>
      <c r="AY112" s="20"/>
      <c r="BE112" s="44"/>
      <c r="BF112" s="17"/>
      <c r="BG112" s="16"/>
      <c r="BI112" s="193"/>
      <c r="BJ112" s="20"/>
      <c r="BP112" s="44"/>
      <c r="BQ112" s="17"/>
      <c r="BR112" s="16"/>
      <c r="BT112" s="193"/>
    </row>
    <row r="113" spans="1:72" x14ac:dyDescent="0.3">
      <c r="A113" s="192"/>
      <c r="B113" s="26" t="s">
        <v>5</v>
      </c>
      <c r="C113" s="21">
        <f>SUM(C110:C112)</f>
        <v>1128298</v>
      </c>
      <c r="D113" s="22">
        <f t="shared" ref="D113" si="69">C113/C113</f>
        <v>1</v>
      </c>
      <c r="E113" s="22">
        <f t="shared" si="47"/>
        <v>-4.1034576198180498E-3</v>
      </c>
      <c r="F113" s="21">
        <f>SUM(F110:F112)</f>
        <v>1132947</v>
      </c>
      <c r="G113" s="22">
        <f t="shared" ref="G113" si="70">F113/F113</f>
        <v>1</v>
      </c>
      <c r="H113" s="37">
        <f t="shared" si="49"/>
        <v>6.3682146015746607E-2</v>
      </c>
      <c r="I113" s="21">
        <f>SUM(I110:I112)</f>
        <v>1065118</v>
      </c>
      <c r="J113" s="22">
        <f t="shared" ref="J113" si="71">I113/I113</f>
        <v>1</v>
      </c>
      <c r="K113" s="38"/>
      <c r="L113" s="38"/>
      <c r="M113" s="37"/>
      <c r="N113" s="21"/>
      <c r="O113" s="22"/>
      <c r="P113" s="38"/>
      <c r="Q113" s="192"/>
      <c r="R113" s="26"/>
      <c r="S113" s="38"/>
      <c r="T113" s="39"/>
      <c r="U113" s="38"/>
      <c r="V113" s="38"/>
      <c r="W113" s="38"/>
      <c r="X113" s="37"/>
      <c r="Y113" s="21"/>
      <c r="Z113" s="22"/>
      <c r="AA113" s="38"/>
      <c r="AB113" s="192"/>
      <c r="AC113" s="26"/>
      <c r="AD113" s="38"/>
      <c r="AE113" s="39"/>
      <c r="AF113" s="38"/>
      <c r="AG113" s="38"/>
      <c r="AH113" s="38"/>
      <c r="AI113" s="37"/>
      <c r="AJ113" s="21"/>
      <c r="AK113" s="22"/>
      <c r="AL113" s="38"/>
      <c r="AM113" s="192"/>
      <c r="AN113" s="26"/>
      <c r="AO113" s="38"/>
      <c r="AP113" s="39"/>
      <c r="AQ113" s="38"/>
      <c r="AR113" s="38"/>
      <c r="AS113" s="38"/>
      <c r="AT113" s="37"/>
      <c r="AU113" s="21"/>
      <c r="AV113" s="22"/>
      <c r="AW113" s="38"/>
      <c r="AX113" s="192"/>
      <c r="AY113" s="26"/>
      <c r="AZ113" s="38"/>
      <c r="BA113" s="39"/>
      <c r="BB113" s="38"/>
      <c r="BC113" s="38"/>
      <c r="BD113" s="38"/>
      <c r="BE113" s="37"/>
      <c r="BF113" s="21"/>
      <c r="BG113" s="22"/>
      <c r="BH113" s="38"/>
      <c r="BI113" s="192"/>
      <c r="BJ113" s="26"/>
      <c r="BK113" s="38"/>
      <c r="BL113" s="39"/>
      <c r="BM113" s="38"/>
      <c r="BN113" s="38"/>
      <c r="BO113" s="38"/>
      <c r="BP113" s="37"/>
      <c r="BQ113" s="21"/>
      <c r="BR113" s="22"/>
      <c r="BS113" s="38"/>
      <c r="BT113" s="192"/>
    </row>
    <row r="114" spans="1:72" x14ac:dyDescent="0.3">
      <c r="A114" s="193" t="s">
        <v>86</v>
      </c>
      <c r="B114" s="20" t="s">
        <v>74</v>
      </c>
      <c r="C114" s="17">
        <v>46484</v>
      </c>
      <c r="D114" s="16">
        <f t="shared" ref="D114" si="72">C114/C117</f>
        <v>0.2628813798953768</v>
      </c>
      <c r="E114" s="16">
        <f t="shared" si="47"/>
        <v>-2.9257596324527513E-2</v>
      </c>
      <c r="F114" s="17">
        <v>47885</v>
      </c>
      <c r="G114" s="16">
        <f t="shared" ref="G114" si="73">F114/F117</f>
        <v>0.27192245227089462</v>
      </c>
      <c r="H114" s="44">
        <f t="shared" si="49"/>
        <v>-0.19884557470302827</v>
      </c>
      <c r="I114" s="17">
        <v>59770</v>
      </c>
      <c r="J114" s="16">
        <f t="shared" ref="J114" si="74">I114/I117</f>
        <v>0.27137836782506836</v>
      </c>
      <c r="M114" s="44"/>
      <c r="N114" s="17"/>
      <c r="O114" s="16"/>
      <c r="Q114" s="193"/>
      <c r="R114" s="20"/>
      <c r="X114" s="44"/>
      <c r="Y114" s="17"/>
      <c r="Z114" s="16"/>
      <c r="AB114" s="193"/>
      <c r="AC114" s="20"/>
      <c r="AI114" s="44"/>
      <c r="AJ114" s="17"/>
      <c r="AK114" s="16"/>
      <c r="AM114" s="193"/>
      <c r="AN114" s="20"/>
      <c r="AT114" s="44"/>
      <c r="AU114" s="17"/>
      <c r="AV114" s="16"/>
      <c r="AX114" s="193"/>
      <c r="AY114" s="20"/>
      <c r="BE114" s="44"/>
      <c r="BF114" s="17"/>
      <c r="BG114" s="16"/>
      <c r="BI114" s="193"/>
      <c r="BJ114" s="20"/>
      <c r="BP114" s="44"/>
      <c r="BQ114" s="17"/>
      <c r="BR114" s="16"/>
      <c r="BT114" s="193"/>
    </row>
    <row r="115" spans="1:72" x14ac:dyDescent="0.3">
      <c r="A115" s="193"/>
      <c r="B115" s="20" t="s">
        <v>75</v>
      </c>
      <c r="C115" s="17">
        <v>127304</v>
      </c>
      <c r="D115" s="16">
        <f t="shared" ref="D115" si="75">C115/C117</f>
        <v>0.71994344691078749</v>
      </c>
      <c r="E115" s="16">
        <f t="shared" si="47"/>
        <v>1.7463374867126496E-2</v>
      </c>
      <c r="F115" s="17">
        <v>125119</v>
      </c>
      <c r="G115" s="16">
        <f t="shared" ref="G115" si="76">F115/F117</f>
        <v>0.71050778543765403</v>
      </c>
      <c r="H115" s="44">
        <f t="shared" si="49"/>
        <v>-0.20343914333371532</v>
      </c>
      <c r="I115" s="17">
        <v>157074</v>
      </c>
      <c r="J115" s="16">
        <f t="shared" ref="J115" si="77">I115/I117</f>
        <v>0.71317526765525818</v>
      </c>
      <c r="M115" s="44"/>
      <c r="N115" s="17"/>
      <c r="O115" s="16"/>
      <c r="Q115" s="193"/>
      <c r="R115" s="20"/>
      <c r="X115" s="44"/>
      <c r="Y115" s="17"/>
      <c r="Z115" s="16"/>
      <c r="AB115" s="193"/>
      <c r="AC115" s="20"/>
      <c r="AI115" s="44"/>
      <c r="AJ115" s="17"/>
      <c r="AK115" s="16"/>
      <c r="AM115" s="193"/>
      <c r="AN115" s="20"/>
      <c r="AT115" s="44"/>
      <c r="AU115" s="17"/>
      <c r="AV115" s="16"/>
      <c r="AX115" s="193"/>
      <c r="AY115" s="20"/>
      <c r="BE115" s="44"/>
      <c r="BF115" s="17"/>
      <c r="BG115" s="16"/>
      <c r="BI115" s="193"/>
      <c r="BJ115" s="20"/>
      <c r="BP115" s="44"/>
      <c r="BQ115" s="17"/>
      <c r="BR115" s="16"/>
      <c r="BT115" s="193"/>
    </row>
    <row r="116" spans="1:72" x14ac:dyDescent="0.3">
      <c r="A116" s="193"/>
      <c r="B116" s="20" t="s">
        <v>83</v>
      </c>
      <c r="C116" s="17">
        <v>3037</v>
      </c>
      <c r="D116" s="16">
        <f t="shared" ref="D116" si="78">C116/C117</f>
        <v>1.7175173193835713E-2</v>
      </c>
      <c r="E116" s="16">
        <f t="shared" si="47"/>
        <v>-1.8422753716871364E-2</v>
      </c>
      <c r="F116" s="17">
        <v>3094</v>
      </c>
      <c r="G116" s="16">
        <f t="shared" ref="G116" si="79">F116/F117</f>
        <v>1.7569762291451352E-2</v>
      </c>
      <c r="H116" s="44">
        <f t="shared" si="49"/>
        <v>-9.0534979423868317E-2</v>
      </c>
      <c r="I116" s="17">
        <v>3402</v>
      </c>
      <c r="J116" s="16">
        <f t="shared" ref="J116" si="80">I116/I117</f>
        <v>1.5446364519673456E-2</v>
      </c>
      <c r="M116" s="44"/>
      <c r="N116" s="17"/>
      <c r="O116" s="16"/>
      <c r="Q116" s="193"/>
      <c r="R116" s="20"/>
      <c r="X116" s="44"/>
      <c r="Y116" s="17"/>
      <c r="Z116" s="16"/>
      <c r="AB116" s="193"/>
      <c r="AC116" s="20"/>
      <c r="AI116" s="44"/>
      <c r="AJ116" s="17"/>
      <c r="AK116" s="16"/>
      <c r="AM116" s="193"/>
      <c r="AN116" s="20"/>
      <c r="AT116" s="44"/>
      <c r="AU116" s="17"/>
      <c r="AV116" s="16"/>
      <c r="AX116" s="193"/>
      <c r="AY116" s="20"/>
      <c r="BE116" s="44"/>
      <c r="BF116" s="17"/>
      <c r="BG116" s="16"/>
      <c r="BI116" s="193"/>
      <c r="BJ116" s="20"/>
      <c r="BP116" s="44"/>
      <c r="BQ116" s="17"/>
      <c r="BR116" s="16"/>
      <c r="BT116" s="193"/>
    </row>
    <row r="117" spans="1:72" x14ac:dyDescent="0.3">
      <c r="A117" s="192"/>
      <c r="B117" s="26" t="s">
        <v>5</v>
      </c>
      <c r="C117" s="21">
        <f>SUM(C114:C116)</f>
        <v>176825</v>
      </c>
      <c r="D117" s="22">
        <f t="shared" ref="D117" si="81">C117/C117</f>
        <v>1</v>
      </c>
      <c r="E117" s="22">
        <f t="shared" si="47"/>
        <v>4.1283830594328157E-3</v>
      </c>
      <c r="F117" s="21">
        <f>SUM(F114:F116)</f>
        <v>176098</v>
      </c>
      <c r="G117" s="22">
        <f t="shared" ref="G117" si="82">F117/F117</f>
        <v>1</v>
      </c>
      <c r="H117" s="37">
        <f t="shared" si="49"/>
        <v>-0.20044858930468656</v>
      </c>
      <c r="I117" s="21">
        <f>SUM(I114:I116)</f>
        <v>220246</v>
      </c>
      <c r="J117" s="22">
        <f t="shared" ref="J117" si="83">I117/I117</f>
        <v>1</v>
      </c>
      <c r="K117" s="38"/>
      <c r="L117" s="38"/>
      <c r="M117" s="37"/>
      <c r="N117" s="21"/>
      <c r="O117" s="22"/>
      <c r="P117" s="38"/>
      <c r="Q117" s="192"/>
      <c r="R117" s="26"/>
      <c r="S117" s="38"/>
      <c r="T117" s="39"/>
      <c r="U117" s="38"/>
      <c r="V117" s="38"/>
      <c r="W117" s="38"/>
      <c r="X117" s="37"/>
      <c r="Y117" s="21"/>
      <c r="Z117" s="22"/>
      <c r="AA117" s="38"/>
      <c r="AB117" s="192"/>
      <c r="AC117" s="26"/>
      <c r="AD117" s="38"/>
      <c r="AE117" s="39"/>
      <c r="AF117" s="38"/>
      <c r="AG117" s="38"/>
      <c r="AH117" s="38"/>
      <c r="AI117" s="37"/>
      <c r="AJ117" s="21"/>
      <c r="AK117" s="22"/>
      <c r="AL117" s="38"/>
      <c r="AM117" s="192"/>
      <c r="AN117" s="26"/>
      <c r="AO117" s="38"/>
      <c r="AP117" s="39"/>
      <c r="AQ117" s="38"/>
      <c r="AR117" s="38"/>
      <c r="AS117" s="38"/>
      <c r="AT117" s="37"/>
      <c r="AU117" s="21"/>
      <c r="AV117" s="22"/>
      <c r="AW117" s="38"/>
      <c r="AX117" s="192"/>
      <c r="AY117" s="26"/>
      <c r="AZ117" s="38"/>
      <c r="BA117" s="39"/>
      <c r="BB117" s="38"/>
      <c r="BC117" s="38"/>
      <c r="BD117" s="38"/>
      <c r="BE117" s="37"/>
      <c r="BF117" s="21"/>
      <c r="BG117" s="22"/>
      <c r="BH117" s="38"/>
      <c r="BI117" s="192"/>
      <c r="BJ117" s="26"/>
      <c r="BK117" s="38"/>
      <c r="BL117" s="39"/>
      <c r="BM117" s="38"/>
      <c r="BN117" s="38"/>
      <c r="BO117" s="38"/>
      <c r="BP117" s="37"/>
      <c r="BQ117" s="21"/>
      <c r="BR117" s="22"/>
      <c r="BS117" s="38"/>
      <c r="BT117" s="192"/>
    </row>
    <row r="118" spans="1:72" x14ac:dyDescent="0.3">
      <c r="A118" s="193" t="s">
        <v>87</v>
      </c>
      <c r="B118" s="20" t="s">
        <v>74</v>
      </c>
      <c r="C118" s="17">
        <v>947</v>
      </c>
      <c r="D118" s="16">
        <f t="shared" ref="D118" si="84">C118/C121</f>
        <v>0.37684042976522086</v>
      </c>
      <c r="E118" s="16">
        <f t="shared" si="47"/>
        <v>-4.632426988922457E-2</v>
      </c>
      <c r="F118" s="17">
        <v>993</v>
      </c>
      <c r="G118" s="16">
        <f t="shared" ref="G118" si="85">F118/F121</f>
        <v>0.39751801441152923</v>
      </c>
      <c r="H118" s="44">
        <f t="shared" si="49"/>
        <v>5.0607287449392713E-3</v>
      </c>
      <c r="I118" s="17">
        <v>988</v>
      </c>
      <c r="J118" s="16">
        <f t="shared" ref="J118" si="86">I118/I121</f>
        <v>0.42168160478019634</v>
      </c>
      <c r="M118" s="44"/>
      <c r="N118" s="17"/>
      <c r="O118" s="16"/>
      <c r="Q118" s="193"/>
      <c r="R118" s="20"/>
      <c r="X118" s="44"/>
      <c r="Y118" s="17"/>
      <c r="Z118" s="16"/>
      <c r="AB118" s="193"/>
      <c r="AC118" s="20"/>
      <c r="AI118" s="44"/>
      <c r="AJ118" s="17"/>
      <c r="AK118" s="16"/>
      <c r="AM118" s="193"/>
      <c r="AN118" s="20"/>
      <c r="AT118" s="44"/>
      <c r="AU118" s="17"/>
      <c r="AV118" s="16"/>
      <c r="AX118" s="193"/>
      <c r="AY118" s="20"/>
      <c r="BE118" s="44"/>
      <c r="BF118" s="17"/>
      <c r="BG118" s="16"/>
      <c r="BI118" s="193"/>
      <c r="BJ118" s="20"/>
      <c r="BP118" s="44"/>
      <c r="BQ118" s="17"/>
      <c r="BR118" s="16"/>
      <c r="BT118" s="193"/>
    </row>
    <row r="119" spans="1:72" x14ac:dyDescent="0.3">
      <c r="A119" s="193"/>
      <c r="B119" s="20" t="s">
        <v>75</v>
      </c>
      <c r="C119" s="17">
        <v>1511</v>
      </c>
      <c r="D119" s="16">
        <f t="shared" ref="D119" si="87">C119/C121</f>
        <v>0.60127337843215278</v>
      </c>
      <c r="E119" s="16">
        <f t="shared" si="47"/>
        <v>4.1350792556857342E-2</v>
      </c>
      <c r="F119" s="17">
        <v>1451</v>
      </c>
      <c r="G119" s="16">
        <f t="shared" ref="G119" si="88">F119/F121</f>
        <v>0.58086469175340272</v>
      </c>
      <c r="H119" s="44">
        <f t="shared" si="49"/>
        <v>0.12393493415956623</v>
      </c>
      <c r="I119" s="17">
        <v>1291</v>
      </c>
      <c r="J119" s="16">
        <f t="shared" ref="J119" si="89">I119/I121</f>
        <v>0.55100298762270594</v>
      </c>
      <c r="M119" s="44"/>
      <c r="N119" s="17"/>
      <c r="O119" s="16"/>
      <c r="Q119" s="193"/>
      <c r="R119" s="20"/>
      <c r="X119" s="44"/>
      <c r="Y119" s="17"/>
      <c r="Z119" s="16"/>
      <c r="AB119" s="193"/>
      <c r="AC119" s="20"/>
      <c r="AI119" s="44"/>
      <c r="AJ119" s="17"/>
      <c r="AK119" s="16"/>
      <c r="AM119" s="193"/>
      <c r="AN119" s="20"/>
      <c r="AT119" s="44"/>
      <c r="AU119" s="17"/>
      <c r="AV119" s="16"/>
      <c r="AX119" s="193"/>
      <c r="AY119" s="20"/>
      <c r="BE119" s="44"/>
      <c r="BF119" s="17"/>
      <c r="BG119" s="16"/>
      <c r="BI119" s="193"/>
      <c r="BJ119" s="20"/>
      <c r="BP119" s="44"/>
      <c r="BQ119" s="17"/>
      <c r="BR119" s="16"/>
      <c r="BT119" s="193"/>
    </row>
    <row r="120" spans="1:72" x14ac:dyDescent="0.3">
      <c r="A120" s="193"/>
      <c r="B120" s="20" t="s">
        <v>83</v>
      </c>
      <c r="C120" s="17">
        <v>55</v>
      </c>
      <c r="D120" s="16">
        <f t="shared" ref="D120" si="90">C120/C121</f>
        <v>2.1886191802626343E-2</v>
      </c>
      <c r="E120" s="16">
        <f t="shared" si="47"/>
        <v>1.8518518518518517E-2</v>
      </c>
      <c r="F120" s="17">
        <v>54</v>
      </c>
      <c r="G120" s="16">
        <f t="shared" ref="G120" si="91">F120/F121</f>
        <v>2.1617293835068056E-2</v>
      </c>
      <c r="H120" s="44">
        <f t="shared" si="49"/>
        <v>-0.15625</v>
      </c>
      <c r="I120" s="17">
        <v>64</v>
      </c>
      <c r="J120" s="16">
        <f t="shared" ref="J120" si="92">I120/I121</f>
        <v>2.7315407597097739E-2</v>
      </c>
      <c r="M120" s="44"/>
      <c r="N120" s="17"/>
      <c r="O120" s="16"/>
      <c r="Q120" s="193"/>
      <c r="R120" s="20"/>
      <c r="X120" s="44"/>
      <c r="Y120" s="17"/>
      <c r="Z120" s="16"/>
      <c r="AB120" s="193"/>
      <c r="AC120" s="20"/>
      <c r="AI120" s="44"/>
      <c r="AJ120" s="17"/>
      <c r="AK120" s="16"/>
      <c r="AM120" s="193"/>
      <c r="AN120" s="20"/>
      <c r="AT120" s="44"/>
      <c r="AU120" s="17"/>
      <c r="AV120" s="16"/>
      <c r="AX120" s="193"/>
      <c r="AY120" s="20"/>
      <c r="BE120" s="44"/>
      <c r="BF120" s="17"/>
      <c r="BG120" s="16"/>
      <c r="BI120" s="193"/>
      <c r="BJ120" s="20"/>
      <c r="BP120" s="44"/>
      <c r="BQ120" s="17"/>
      <c r="BR120" s="16"/>
      <c r="BT120" s="193"/>
    </row>
    <row r="121" spans="1:72" x14ac:dyDescent="0.3">
      <c r="A121" s="192"/>
      <c r="B121" s="26" t="s">
        <v>5</v>
      </c>
      <c r="C121" s="21">
        <f>SUM(C118:C120)</f>
        <v>2513</v>
      </c>
      <c r="D121" s="22">
        <f t="shared" ref="D121" si="93">C121/C121</f>
        <v>1</v>
      </c>
      <c r="E121" s="22">
        <f t="shared" si="47"/>
        <v>6.0048038430744596E-3</v>
      </c>
      <c r="F121" s="21">
        <f>SUM(F118:F120)</f>
        <v>2498</v>
      </c>
      <c r="G121" s="22">
        <f t="shared" ref="G121" si="94">F121/F121</f>
        <v>1</v>
      </c>
      <c r="H121" s="37">
        <f t="shared" si="49"/>
        <v>6.615450277422108E-2</v>
      </c>
      <c r="I121" s="21">
        <f>SUM(I118:I120)</f>
        <v>2343</v>
      </c>
      <c r="J121" s="22">
        <f t="shared" ref="J121" si="95">I121/I121</f>
        <v>1</v>
      </c>
      <c r="K121" s="38"/>
      <c r="L121" s="38"/>
      <c r="M121" s="37"/>
      <c r="N121" s="21"/>
      <c r="O121" s="22"/>
      <c r="P121" s="38"/>
      <c r="Q121" s="192"/>
      <c r="R121" s="26"/>
      <c r="S121" s="38"/>
      <c r="T121" s="39"/>
      <c r="U121" s="38"/>
      <c r="V121" s="38"/>
      <c r="W121" s="38"/>
      <c r="X121" s="37"/>
      <c r="Y121" s="21"/>
      <c r="Z121" s="22"/>
      <c r="AA121" s="38"/>
      <c r="AB121" s="192"/>
      <c r="AC121" s="26"/>
      <c r="AD121" s="38"/>
      <c r="AE121" s="39"/>
      <c r="AF121" s="38"/>
      <c r="AG121" s="38"/>
      <c r="AH121" s="38"/>
      <c r="AI121" s="37"/>
      <c r="AJ121" s="21"/>
      <c r="AK121" s="22"/>
      <c r="AL121" s="38"/>
      <c r="AM121" s="192"/>
      <c r="AN121" s="26"/>
      <c r="AO121" s="38"/>
      <c r="AP121" s="39"/>
      <c r="AQ121" s="38"/>
      <c r="AR121" s="38"/>
      <c r="AS121" s="38"/>
      <c r="AT121" s="37"/>
      <c r="AU121" s="21"/>
      <c r="AV121" s="22"/>
      <c r="AW121" s="38"/>
      <c r="AX121" s="192"/>
      <c r="AY121" s="26"/>
      <c r="AZ121" s="38"/>
      <c r="BA121" s="39"/>
      <c r="BB121" s="38"/>
      <c r="BC121" s="38"/>
      <c r="BD121" s="38"/>
      <c r="BE121" s="37"/>
      <c r="BF121" s="21"/>
      <c r="BG121" s="22"/>
      <c r="BH121" s="38"/>
      <c r="BI121" s="192"/>
      <c r="BJ121" s="26"/>
      <c r="BK121" s="38"/>
      <c r="BL121" s="39"/>
      <c r="BM121" s="38"/>
      <c r="BN121" s="38"/>
      <c r="BO121" s="38"/>
      <c r="BP121" s="37"/>
      <c r="BQ121" s="21"/>
      <c r="BR121" s="22"/>
      <c r="BS121" s="38"/>
      <c r="BT121" s="192"/>
    </row>
    <row r="122" spans="1:72" x14ac:dyDescent="0.3">
      <c r="A122" s="193" t="s">
        <v>88</v>
      </c>
      <c r="B122" s="20" t="s">
        <v>74</v>
      </c>
      <c r="C122" s="17">
        <v>3185</v>
      </c>
      <c r="D122" s="16">
        <f t="shared" ref="D122" si="96">C122/C125</f>
        <v>0.29605874697899237</v>
      </c>
      <c r="E122" s="16">
        <f t="shared" si="47"/>
        <v>0.11480574028701435</v>
      </c>
      <c r="F122" s="17">
        <v>2857</v>
      </c>
      <c r="G122" s="16">
        <f t="shared" ref="G122" si="97">F122/F125</f>
        <v>0.28541458541458542</v>
      </c>
      <c r="H122" s="44">
        <f t="shared" si="49"/>
        <v>-0.19384875846501129</v>
      </c>
      <c r="I122" s="17">
        <v>3544</v>
      </c>
      <c r="J122" s="16">
        <f t="shared" ref="J122" si="98">I122/I125</f>
        <v>0.32224040734679033</v>
      </c>
      <c r="M122" s="44"/>
      <c r="N122" s="17"/>
      <c r="O122" s="16"/>
      <c r="Q122" s="193"/>
      <c r="R122" s="20"/>
      <c r="X122" s="44"/>
      <c r="Y122" s="17"/>
      <c r="Z122" s="16"/>
      <c r="AB122" s="193"/>
      <c r="AC122" s="20"/>
      <c r="AI122" s="44"/>
      <c r="AJ122" s="17"/>
      <c r="AK122" s="16"/>
      <c r="AM122" s="193"/>
      <c r="AN122" s="20"/>
      <c r="AT122" s="44"/>
      <c r="AU122" s="17"/>
      <c r="AV122" s="16"/>
      <c r="AX122" s="193"/>
      <c r="AY122" s="20"/>
      <c r="BE122" s="44"/>
      <c r="BF122" s="17"/>
      <c r="BG122" s="16"/>
      <c r="BI122" s="193"/>
      <c r="BJ122" s="20"/>
      <c r="BP122" s="44"/>
      <c r="BQ122" s="17"/>
      <c r="BR122" s="16"/>
      <c r="BT122" s="193"/>
    </row>
    <row r="123" spans="1:72" x14ac:dyDescent="0.3">
      <c r="A123" s="193"/>
      <c r="B123" s="20" t="s">
        <v>75</v>
      </c>
      <c r="C123" s="17">
        <v>7434</v>
      </c>
      <c r="D123" s="16">
        <f t="shared" ref="D123" si="99">C123/C125</f>
        <v>0.69102063580591189</v>
      </c>
      <c r="E123" s="16">
        <f t="shared" si="47"/>
        <v>6.2607204116638074E-2</v>
      </c>
      <c r="F123" s="17">
        <v>6996</v>
      </c>
      <c r="G123" s="16">
        <f t="shared" ref="G123" si="100">F123/F125</f>
        <v>0.69890109890109886</v>
      </c>
      <c r="H123" s="44">
        <f t="shared" si="49"/>
        <v>-3.2900193530550181E-2</v>
      </c>
      <c r="I123" s="17">
        <v>7234</v>
      </c>
      <c r="J123" s="16">
        <f t="shared" ref="J123" si="101">I123/I125</f>
        <v>0.65775595562829603</v>
      </c>
      <c r="M123" s="44"/>
      <c r="N123" s="17"/>
      <c r="O123" s="16"/>
      <c r="Q123" s="193"/>
      <c r="R123" s="20"/>
      <c r="X123" s="44"/>
      <c r="Y123" s="17"/>
      <c r="Z123" s="16"/>
      <c r="AB123" s="193"/>
      <c r="AC123" s="20"/>
      <c r="AI123" s="44"/>
      <c r="AJ123" s="17"/>
      <c r="AK123" s="16"/>
      <c r="AM123" s="193"/>
      <c r="AN123" s="20"/>
      <c r="AT123" s="44"/>
      <c r="AU123" s="17"/>
      <c r="AV123" s="16"/>
      <c r="AX123" s="193"/>
      <c r="AY123" s="20"/>
      <c r="BE123" s="44"/>
      <c r="BF123" s="17"/>
      <c r="BG123" s="16"/>
      <c r="BI123" s="193"/>
      <c r="BJ123" s="20"/>
      <c r="BP123" s="44"/>
      <c r="BQ123" s="17"/>
      <c r="BR123" s="16"/>
      <c r="BT123" s="193"/>
    </row>
    <row r="124" spans="1:72" x14ac:dyDescent="0.3">
      <c r="A124" s="193"/>
      <c r="B124" s="20" t="s">
        <v>83</v>
      </c>
      <c r="C124" s="17">
        <v>139</v>
      </c>
      <c r="D124" s="16">
        <f t="shared" ref="D124" si="102">C124/C125</f>
        <v>1.2920617215095742E-2</v>
      </c>
      <c r="E124" s="16">
        <f t="shared" si="47"/>
        <v>-0.11464968152866242</v>
      </c>
      <c r="F124" s="17">
        <v>157</v>
      </c>
      <c r="G124" s="16">
        <f t="shared" ref="G124" si="103">F124/F125</f>
        <v>1.5684315684315685E-2</v>
      </c>
      <c r="H124" s="44">
        <f t="shared" si="49"/>
        <v>-0.28636363636363638</v>
      </c>
      <c r="I124" s="17">
        <v>220</v>
      </c>
      <c r="J124" s="16">
        <f t="shared" ref="J124" si="104">I124/I125</f>
        <v>2.0003637024913621E-2</v>
      </c>
      <c r="M124" s="44"/>
      <c r="N124" s="17"/>
      <c r="O124" s="16"/>
      <c r="Q124" s="193"/>
      <c r="R124" s="20"/>
      <c r="X124" s="44"/>
      <c r="Y124" s="17"/>
      <c r="Z124" s="16"/>
      <c r="AB124" s="193"/>
      <c r="AC124" s="20"/>
      <c r="AI124" s="44"/>
      <c r="AJ124" s="17"/>
      <c r="AK124" s="16"/>
      <c r="AM124" s="193"/>
      <c r="AN124" s="20"/>
      <c r="AT124" s="44"/>
      <c r="AU124" s="17"/>
      <c r="AV124" s="16"/>
      <c r="AX124" s="193"/>
      <c r="AY124" s="20"/>
      <c r="BE124" s="44"/>
      <c r="BF124" s="17"/>
      <c r="BG124" s="16"/>
      <c r="BI124" s="193"/>
      <c r="BJ124" s="20"/>
      <c r="BP124" s="44"/>
      <c r="BQ124" s="17"/>
      <c r="BR124" s="16"/>
      <c r="BT124" s="193"/>
    </row>
    <row r="125" spans="1:72" x14ac:dyDescent="0.3">
      <c r="A125" s="192"/>
      <c r="B125" s="26" t="s">
        <v>5</v>
      </c>
      <c r="C125" s="21">
        <f>SUM(C122:C124)</f>
        <v>10758</v>
      </c>
      <c r="D125" s="22">
        <f t="shared" ref="D125" si="105">C125/C125</f>
        <v>1</v>
      </c>
      <c r="E125" s="22">
        <f t="shared" si="47"/>
        <v>7.4725274725274723E-2</v>
      </c>
      <c r="F125" s="21">
        <f>SUM(F122:F124)</f>
        <v>10010</v>
      </c>
      <c r="G125" s="22">
        <f t="shared" ref="G125" si="106">F125/F125</f>
        <v>1</v>
      </c>
      <c r="H125" s="37">
        <f t="shared" si="49"/>
        <v>-8.9834515366430265E-2</v>
      </c>
      <c r="I125" s="21">
        <f>SUM(I122:I124)</f>
        <v>10998</v>
      </c>
      <c r="J125" s="22">
        <f t="shared" ref="J125" si="107">I125/I125</f>
        <v>1</v>
      </c>
      <c r="K125" s="38"/>
      <c r="L125" s="38"/>
      <c r="M125" s="37"/>
      <c r="N125" s="21"/>
      <c r="O125" s="22"/>
      <c r="P125" s="38"/>
      <c r="Q125" s="192"/>
      <c r="R125" s="26"/>
      <c r="S125" s="38"/>
      <c r="T125" s="39"/>
      <c r="U125" s="38"/>
      <c r="V125" s="38"/>
      <c r="W125" s="38"/>
      <c r="X125" s="37"/>
      <c r="Y125" s="21"/>
      <c r="Z125" s="22"/>
      <c r="AA125" s="38"/>
      <c r="AB125" s="192"/>
      <c r="AC125" s="26"/>
      <c r="AD125" s="38"/>
      <c r="AE125" s="39"/>
      <c r="AF125" s="38"/>
      <c r="AG125" s="38"/>
      <c r="AH125" s="38"/>
      <c r="AI125" s="37"/>
      <c r="AJ125" s="21"/>
      <c r="AK125" s="22"/>
      <c r="AL125" s="38"/>
      <c r="AM125" s="192"/>
      <c r="AN125" s="26"/>
      <c r="AO125" s="38"/>
      <c r="AP125" s="39"/>
      <c r="AQ125" s="38"/>
      <c r="AR125" s="38"/>
      <c r="AS125" s="38"/>
      <c r="AT125" s="37"/>
      <c r="AU125" s="21"/>
      <c r="AV125" s="22"/>
      <c r="AW125" s="38"/>
      <c r="AX125" s="192"/>
      <c r="AY125" s="26"/>
      <c r="AZ125" s="38"/>
      <c r="BA125" s="39"/>
      <c r="BB125" s="38"/>
      <c r="BC125" s="38"/>
      <c r="BD125" s="38"/>
      <c r="BE125" s="37"/>
      <c r="BF125" s="21"/>
      <c r="BG125" s="22"/>
      <c r="BH125" s="38"/>
      <c r="BI125" s="192"/>
      <c r="BJ125" s="26"/>
      <c r="BK125" s="38"/>
      <c r="BL125" s="39"/>
      <c r="BM125" s="38"/>
      <c r="BN125" s="38"/>
      <c r="BO125" s="38"/>
      <c r="BP125" s="37"/>
      <c r="BQ125" s="21"/>
      <c r="BR125" s="22"/>
      <c r="BS125" s="38"/>
      <c r="BT125" s="192"/>
    </row>
    <row r="126" spans="1:72" x14ac:dyDescent="0.3">
      <c r="A126" s="193" t="s">
        <v>89</v>
      </c>
      <c r="B126" s="20" t="s">
        <v>74</v>
      </c>
      <c r="C126" s="17">
        <v>106</v>
      </c>
      <c r="D126" s="16">
        <f t="shared" ref="D126" si="108">C126/C129</f>
        <v>0.37323943661971831</v>
      </c>
      <c r="E126" s="16">
        <f t="shared" si="47"/>
        <v>1.9230769230769232E-2</v>
      </c>
      <c r="F126" s="17">
        <v>104</v>
      </c>
      <c r="G126" s="16">
        <f t="shared" ref="G126" si="109">F126/F129</f>
        <v>0.48372093023255813</v>
      </c>
      <c r="H126" s="44">
        <f t="shared" si="49"/>
        <v>-0.78688524590163933</v>
      </c>
      <c r="I126" s="17">
        <v>488</v>
      </c>
      <c r="J126" s="16">
        <f t="shared" ref="J126" si="110">I126/I129</f>
        <v>0.32884097035040433</v>
      </c>
      <c r="M126" s="44"/>
      <c r="N126" s="17"/>
      <c r="O126" s="16"/>
      <c r="Q126" s="193"/>
      <c r="R126" s="20"/>
      <c r="X126" s="44"/>
      <c r="Y126" s="17"/>
      <c r="Z126" s="16"/>
      <c r="AB126" s="193"/>
      <c r="AC126" s="20"/>
      <c r="AI126" s="44"/>
      <c r="AJ126" s="17"/>
      <c r="AK126" s="16"/>
      <c r="AM126" s="193"/>
      <c r="AN126" s="20"/>
      <c r="AT126" s="44"/>
      <c r="AU126" s="17"/>
      <c r="AV126" s="16"/>
      <c r="AX126" s="193"/>
      <c r="AY126" s="20"/>
      <c r="BE126" s="44"/>
      <c r="BF126" s="17"/>
      <c r="BG126" s="16"/>
      <c r="BI126" s="193"/>
      <c r="BJ126" s="20"/>
      <c r="BP126" s="44"/>
      <c r="BQ126" s="17"/>
      <c r="BR126" s="16"/>
      <c r="BT126" s="193"/>
    </row>
    <row r="127" spans="1:72" x14ac:dyDescent="0.3">
      <c r="A127" s="193"/>
      <c r="B127" s="20" t="s">
        <v>75</v>
      </c>
      <c r="C127" s="17">
        <v>178</v>
      </c>
      <c r="D127" s="16">
        <f t="shared" ref="D127" si="111">C127/C129</f>
        <v>0.62676056338028174</v>
      </c>
      <c r="E127" s="16">
        <f t="shared" si="47"/>
        <v>0.60360360360360366</v>
      </c>
      <c r="F127" s="17">
        <v>111</v>
      </c>
      <c r="G127" s="16">
        <f t="shared" ref="G127" si="112">F127/F129</f>
        <v>0.51627906976744187</v>
      </c>
      <c r="H127" s="44">
        <f t="shared" si="49"/>
        <v>-0.88855421686746983</v>
      </c>
      <c r="I127" s="17">
        <v>996</v>
      </c>
      <c r="J127" s="16">
        <f t="shared" ref="J127" si="113">I127/I129</f>
        <v>0.67115902964959573</v>
      </c>
      <c r="M127" s="44"/>
      <c r="N127" s="17"/>
      <c r="O127" s="16"/>
      <c r="Q127" s="193"/>
      <c r="R127" s="20"/>
      <c r="X127" s="44"/>
      <c r="Y127" s="17"/>
      <c r="Z127" s="16"/>
      <c r="AB127" s="193"/>
      <c r="AC127" s="20"/>
      <c r="AI127" s="44"/>
      <c r="AJ127" s="17"/>
      <c r="AK127" s="16"/>
      <c r="AM127" s="193"/>
      <c r="AN127" s="20"/>
      <c r="AT127" s="44"/>
      <c r="AU127" s="17"/>
      <c r="AV127" s="16"/>
      <c r="AX127" s="193"/>
      <c r="AY127" s="20"/>
      <c r="BE127" s="44"/>
      <c r="BF127" s="17"/>
      <c r="BG127" s="16"/>
      <c r="BI127" s="193"/>
      <c r="BJ127" s="20"/>
      <c r="BP127" s="44"/>
      <c r="BQ127" s="17"/>
      <c r="BR127" s="16"/>
      <c r="BT127" s="193"/>
    </row>
    <row r="128" spans="1:72" x14ac:dyDescent="0.3">
      <c r="A128" s="193"/>
      <c r="B128" s="20" t="s">
        <v>83</v>
      </c>
      <c r="C128" s="17">
        <v>0</v>
      </c>
      <c r="D128" s="16">
        <f t="shared" ref="D128" si="114">C128/C129</f>
        <v>0</v>
      </c>
      <c r="E128" s="16">
        <v>0</v>
      </c>
      <c r="F128" s="17">
        <v>0</v>
      </c>
      <c r="G128" s="16">
        <f t="shared" ref="G128" si="115">F128/F129</f>
        <v>0</v>
      </c>
      <c r="H128" s="44">
        <v>0</v>
      </c>
      <c r="I128" s="17">
        <v>0</v>
      </c>
      <c r="J128" s="16">
        <f t="shared" ref="J128" si="116">I128/I129</f>
        <v>0</v>
      </c>
      <c r="M128" s="44"/>
      <c r="N128" s="17"/>
      <c r="O128" s="16"/>
      <c r="Q128" s="193"/>
      <c r="R128" s="20"/>
      <c r="X128" s="44"/>
      <c r="Y128" s="17"/>
      <c r="Z128" s="16"/>
      <c r="AB128" s="193"/>
      <c r="AC128" s="20"/>
      <c r="AI128" s="44"/>
      <c r="AJ128" s="17"/>
      <c r="AK128" s="16"/>
      <c r="AM128" s="193"/>
      <c r="AN128" s="20"/>
      <c r="AT128" s="44"/>
      <c r="AU128" s="17"/>
      <c r="AV128" s="16"/>
      <c r="AX128" s="193"/>
      <c r="AY128" s="20"/>
      <c r="BE128" s="44"/>
      <c r="BF128" s="17"/>
      <c r="BG128" s="16"/>
      <c r="BI128" s="193"/>
      <c r="BJ128" s="20"/>
      <c r="BP128" s="44"/>
      <c r="BQ128" s="17"/>
      <c r="BR128" s="16"/>
      <c r="BT128" s="193"/>
    </row>
    <row r="129" spans="1:72" x14ac:dyDescent="0.3">
      <c r="A129" s="192"/>
      <c r="B129" s="26" t="s">
        <v>5</v>
      </c>
      <c r="C129" s="21">
        <f>SUM(C126:C128)</f>
        <v>284</v>
      </c>
      <c r="D129" s="22">
        <f t="shared" ref="D129" si="117">C129/C129</f>
        <v>1</v>
      </c>
      <c r="E129" s="22">
        <f t="shared" si="47"/>
        <v>0.32093023255813952</v>
      </c>
      <c r="F129" s="21">
        <f>SUM(F126:F128)</f>
        <v>215</v>
      </c>
      <c r="G129" s="22">
        <f t="shared" ref="G129" si="118">F129/F129</f>
        <v>1</v>
      </c>
      <c r="H129" s="37">
        <f t="shared" si="49"/>
        <v>-0.85512129380053903</v>
      </c>
      <c r="I129" s="21">
        <f>SUM(I126:I128)</f>
        <v>1484</v>
      </c>
      <c r="J129" s="22">
        <f t="shared" ref="J129" si="119">I129/I129</f>
        <v>1</v>
      </c>
      <c r="K129" s="38"/>
      <c r="L129" s="38"/>
      <c r="M129" s="37"/>
      <c r="N129" s="21"/>
      <c r="O129" s="22"/>
      <c r="P129" s="38"/>
      <c r="Q129" s="192"/>
      <c r="R129" s="26"/>
      <c r="S129" s="38"/>
      <c r="T129" s="39"/>
      <c r="U129" s="38"/>
      <c r="V129" s="38"/>
      <c r="W129" s="38"/>
      <c r="X129" s="37"/>
      <c r="Y129" s="21"/>
      <c r="Z129" s="22"/>
      <c r="AA129" s="38"/>
      <c r="AB129" s="192"/>
      <c r="AC129" s="26"/>
      <c r="AD129" s="38"/>
      <c r="AE129" s="39"/>
      <c r="AF129" s="38"/>
      <c r="AG129" s="38"/>
      <c r="AH129" s="38"/>
      <c r="AI129" s="37"/>
      <c r="AJ129" s="21"/>
      <c r="AK129" s="22"/>
      <c r="AL129" s="38"/>
      <c r="AM129" s="192"/>
      <c r="AN129" s="26"/>
      <c r="AO129" s="38"/>
      <c r="AP129" s="39"/>
      <c r="AQ129" s="38"/>
      <c r="AR129" s="38"/>
      <c r="AS129" s="38"/>
      <c r="AT129" s="37"/>
      <c r="AU129" s="21"/>
      <c r="AV129" s="22"/>
      <c r="AW129" s="38"/>
      <c r="AX129" s="192"/>
      <c r="AY129" s="26"/>
      <c r="AZ129" s="38"/>
      <c r="BA129" s="39"/>
      <c r="BB129" s="38"/>
      <c r="BC129" s="38"/>
      <c r="BD129" s="38"/>
      <c r="BE129" s="37"/>
      <c r="BF129" s="21"/>
      <c r="BG129" s="22"/>
      <c r="BH129" s="38"/>
      <c r="BI129" s="192"/>
      <c r="BJ129" s="26"/>
      <c r="BK129" s="38"/>
      <c r="BL129" s="39"/>
      <c r="BM129" s="38"/>
      <c r="BN129" s="38"/>
      <c r="BO129" s="38"/>
      <c r="BP129" s="37"/>
      <c r="BQ129" s="21"/>
      <c r="BR129" s="22"/>
      <c r="BS129" s="38"/>
      <c r="BT129" s="192"/>
    </row>
    <row r="130" spans="1:72" x14ac:dyDescent="0.3">
      <c r="A130" s="23"/>
      <c r="B130" s="20"/>
      <c r="H130" s="17"/>
    </row>
  </sheetData>
  <mergeCells count="64">
    <mergeCell ref="A69:A75"/>
    <mergeCell ref="A76:A82"/>
    <mergeCell ref="A12:A19"/>
    <mergeCell ref="A3:B3"/>
    <mergeCell ref="C1:E1"/>
    <mergeCell ref="F1:H1"/>
    <mergeCell ref="I1:J1"/>
    <mergeCell ref="A2:B2"/>
    <mergeCell ref="A62:A68"/>
    <mergeCell ref="A4:B4"/>
    <mergeCell ref="A5:B5"/>
    <mergeCell ref="A6:B6"/>
    <mergeCell ref="A7:B7"/>
    <mergeCell ref="A8:B8"/>
    <mergeCell ref="A20:A27"/>
    <mergeCell ref="A28:A35"/>
    <mergeCell ref="A36:A43"/>
    <mergeCell ref="A44:A51"/>
    <mergeCell ref="A52:A59"/>
    <mergeCell ref="BI106:BI109"/>
    <mergeCell ref="BT106:BT109"/>
    <mergeCell ref="A83:A89"/>
    <mergeCell ref="A90:A96"/>
    <mergeCell ref="A97:A103"/>
    <mergeCell ref="A106:A109"/>
    <mergeCell ref="Q106:Q109"/>
    <mergeCell ref="AB106:AB109"/>
    <mergeCell ref="AM106:AM109"/>
    <mergeCell ref="AX106:AX109"/>
    <mergeCell ref="BT110:BT113"/>
    <mergeCell ref="A114:A117"/>
    <mergeCell ref="Q114:Q117"/>
    <mergeCell ref="AB114:AB117"/>
    <mergeCell ref="AM114:AM117"/>
    <mergeCell ref="AX114:AX117"/>
    <mergeCell ref="BI114:BI117"/>
    <mergeCell ref="BT114:BT117"/>
    <mergeCell ref="Q110:Q113"/>
    <mergeCell ref="AB110:AB113"/>
    <mergeCell ref="AM110:AM113"/>
    <mergeCell ref="AX110:AX113"/>
    <mergeCell ref="BI110:BI113"/>
    <mergeCell ref="A110:A113"/>
    <mergeCell ref="BT118:BT121"/>
    <mergeCell ref="A122:A125"/>
    <mergeCell ref="Q122:Q125"/>
    <mergeCell ref="AB122:AB125"/>
    <mergeCell ref="AM122:AM125"/>
    <mergeCell ref="AX122:AX125"/>
    <mergeCell ref="BI122:BI125"/>
    <mergeCell ref="BT122:BT125"/>
    <mergeCell ref="Q118:Q121"/>
    <mergeCell ref="AB118:AB121"/>
    <mergeCell ref="AM118:AM121"/>
    <mergeCell ref="AX118:AX121"/>
    <mergeCell ref="BI118:BI121"/>
    <mergeCell ref="A118:A121"/>
    <mergeCell ref="BI126:BI129"/>
    <mergeCell ref="BT126:BT129"/>
    <mergeCell ref="A126:A129"/>
    <mergeCell ref="Q126:Q129"/>
    <mergeCell ref="AB126:AB129"/>
    <mergeCell ref="AM126:AM129"/>
    <mergeCell ref="AX126:AX129"/>
  </mergeCells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A8913E-DFB8-440A-BEE3-F006CA585308}">
  <dimension ref="A1:BT33"/>
  <sheetViews>
    <sheetView workbookViewId="0">
      <selection activeCell="A3" sqref="A3:C3"/>
    </sheetView>
  </sheetViews>
  <sheetFormatPr defaultRowHeight="14.4" x14ac:dyDescent="0.3"/>
  <cols>
    <col min="1" max="1" width="25.5546875" customWidth="1"/>
    <col min="3" max="3" width="13" customWidth="1"/>
    <col min="4" max="11" width="11.33203125" customWidth="1"/>
  </cols>
  <sheetData>
    <row r="1" spans="1:72" s="30" customFormat="1" x14ac:dyDescent="0.3">
      <c r="A1" s="9"/>
      <c r="B1" s="9"/>
      <c r="C1" s="9"/>
      <c r="D1" s="75" t="s">
        <v>96</v>
      </c>
      <c r="E1" s="75"/>
      <c r="F1" s="75"/>
      <c r="G1" s="109" t="s">
        <v>97</v>
      </c>
      <c r="H1" s="109"/>
      <c r="I1" s="109"/>
      <c r="J1" s="109" t="s">
        <v>98</v>
      </c>
      <c r="K1" s="109"/>
    </row>
    <row r="2" spans="1:72" s="30" customFormat="1" ht="57.6" x14ac:dyDescent="0.3">
      <c r="A2" s="108" t="s">
        <v>124</v>
      </c>
      <c r="B2" s="108"/>
      <c r="C2" s="108"/>
      <c r="D2" s="41" t="s">
        <v>0</v>
      </c>
      <c r="E2" s="12" t="s">
        <v>2</v>
      </c>
      <c r="F2" s="12" t="s">
        <v>1</v>
      </c>
      <c r="G2" s="42" t="s">
        <v>0</v>
      </c>
      <c r="H2" s="43" t="s">
        <v>2</v>
      </c>
      <c r="I2" s="31" t="s">
        <v>1</v>
      </c>
      <c r="J2" s="42" t="s">
        <v>0</v>
      </c>
      <c r="K2" s="43" t="s">
        <v>2</v>
      </c>
      <c r="L2" s="40"/>
    </row>
    <row r="3" spans="1:72" s="30" customFormat="1" ht="18" x14ac:dyDescent="0.35">
      <c r="A3" s="187"/>
      <c r="B3" s="187"/>
      <c r="C3" s="187"/>
      <c r="D3" s="13"/>
      <c r="E3" s="16"/>
      <c r="F3" s="15"/>
      <c r="G3" s="32"/>
      <c r="H3" s="33"/>
      <c r="I3" s="34"/>
      <c r="J3" s="32"/>
      <c r="K3" s="33"/>
    </row>
    <row r="4" spans="1:72" s="30" customFormat="1" x14ac:dyDescent="0.3">
      <c r="A4" s="107" t="s">
        <v>72</v>
      </c>
      <c r="B4" s="107"/>
      <c r="C4" s="107"/>
      <c r="D4" s="3">
        <v>868445</v>
      </c>
      <c r="E4" s="4">
        <v>5.1777854702555692E-2</v>
      </c>
      <c r="F4" s="4">
        <v>4.0692017141049364E-2</v>
      </c>
      <c r="G4" s="3">
        <v>834488</v>
      </c>
      <c r="H4" s="4">
        <v>4.9550547213354723E-2</v>
      </c>
      <c r="I4" s="4">
        <v>4.3822408794001906E-2</v>
      </c>
      <c r="J4" s="3">
        <v>799454</v>
      </c>
      <c r="K4" s="4">
        <v>4.7190791038723465E-2</v>
      </c>
    </row>
    <row r="6" spans="1:72" x14ac:dyDescent="0.3">
      <c r="A6" s="8" t="s">
        <v>90</v>
      </c>
      <c r="B6" s="8" t="s">
        <v>4</v>
      </c>
      <c r="C6" s="8"/>
      <c r="D6" s="3"/>
      <c r="E6" s="4"/>
      <c r="F6" s="4"/>
      <c r="G6" s="3"/>
      <c r="H6" s="4"/>
      <c r="I6" s="4"/>
      <c r="J6" s="3"/>
      <c r="K6" s="4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</row>
    <row r="7" spans="1:72" x14ac:dyDescent="0.3">
      <c r="B7" s="8" t="s">
        <v>65</v>
      </c>
      <c r="C7" s="8"/>
      <c r="D7" s="3">
        <v>1300</v>
      </c>
      <c r="E7" s="4">
        <v>2.0625720908610604E-3</v>
      </c>
      <c r="F7" s="4">
        <v>0.46726862302483069</v>
      </c>
      <c r="G7" s="3">
        <v>886</v>
      </c>
      <c r="H7" s="4">
        <v>1.4819027229544389E-3</v>
      </c>
      <c r="I7" s="4">
        <v>-2.5302530253025302E-2</v>
      </c>
      <c r="J7" s="3">
        <v>909</v>
      </c>
      <c r="K7" s="4">
        <v>1.5843910465347328E-3</v>
      </c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</row>
    <row r="8" spans="1:72" x14ac:dyDescent="0.3">
      <c r="A8" s="8"/>
      <c r="B8" s="8" t="s">
        <v>66</v>
      </c>
      <c r="C8" s="8"/>
      <c r="D8" s="3">
        <v>33282</v>
      </c>
      <c r="E8" s="4">
        <v>5.2805018713875239E-2</v>
      </c>
      <c r="F8" s="4">
        <v>0.1227987315295864</v>
      </c>
      <c r="G8" s="3">
        <v>29642</v>
      </c>
      <c r="H8" s="4">
        <v>4.9578510737940722E-2</v>
      </c>
      <c r="I8" s="4">
        <v>9.3356939987458962E-2</v>
      </c>
      <c r="J8" s="3">
        <v>27111</v>
      </c>
      <c r="K8" s="4">
        <v>4.7254593688232281E-2</v>
      </c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</row>
    <row r="9" spans="1:72" x14ac:dyDescent="0.3">
      <c r="A9" s="8"/>
      <c r="B9" s="8" t="s">
        <v>67</v>
      </c>
      <c r="C9" s="8"/>
      <c r="D9" s="3">
        <v>85487</v>
      </c>
      <c r="E9" s="4">
        <v>0.13563315410110729</v>
      </c>
      <c r="F9" s="4">
        <v>8.8230052446662252E-2</v>
      </c>
      <c r="G9" s="3">
        <v>78556</v>
      </c>
      <c r="H9" s="4">
        <v>0.13139091456479562</v>
      </c>
      <c r="I9" s="4">
        <v>5.0073519582943454E-2</v>
      </c>
      <c r="J9" s="3">
        <v>74810</v>
      </c>
      <c r="K9" s="4">
        <v>0.13039416302669238</v>
      </c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</row>
    <row r="10" spans="1:72" x14ac:dyDescent="0.3">
      <c r="A10" s="8"/>
      <c r="B10" s="8" t="s">
        <v>68</v>
      </c>
      <c r="C10" s="8"/>
      <c r="D10" s="3">
        <v>136345</v>
      </c>
      <c r="E10" s="4">
        <v>0.21632414748342407</v>
      </c>
      <c r="F10" s="4">
        <v>4.4325127529527109E-2</v>
      </c>
      <c r="G10" s="3">
        <v>130558</v>
      </c>
      <c r="H10" s="4">
        <v>0.21836823442831338</v>
      </c>
      <c r="I10" s="4">
        <v>5.050651346545329E-2</v>
      </c>
      <c r="J10" s="3">
        <v>124281</v>
      </c>
      <c r="K10" s="4">
        <v>0.21662233625344679</v>
      </c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</row>
    <row r="11" spans="1:72" x14ac:dyDescent="0.3">
      <c r="A11" s="8"/>
      <c r="B11" s="8" t="s">
        <v>69</v>
      </c>
      <c r="C11" s="8"/>
      <c r="D11" s="3">
        <v>373863</v>
      </c>
      <c r="E11" s="4">
        <v>0.59316876123506812</v>
      </c>
      <c r="F11" s="4">
        <v>4.3639561175780925E-2</v>
      </c>
      <c r="G11" s="3">
        <v>358230</v>
      </c>
      <c r="H11" s="4">
        <v>0.5991670569345019</v>
      </c>
      <c r="I11" s="4">
        <v>3.3554529717253319E-2</v>
      </c>
      <c r="J11" s="3">
        <v>346600</v>
      </c>
      <c r="K11" s="4">
        <v>0.60412534293612585</v>
      </c>
      <c r="L11" s="8"/>
      <c r="M11" s="1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</row>
    <row r="12" spans="1:72" x14ac:dyDescent="0.3">
      <c r="A12" s="8"/>
      <c r="B12" s="8" t="s">
        <v>70</v>
      </c>
      <c r="C12" s="8"/>
      <c r="D12" s="3">
        <v>4</v>
      </c>
      <c r="E12" s="4">
        <v>6.3463756641878784E-6</v>
      </c>
      <c r="F12" s="4">
        <v>-0.5</v>
      </c>
      <c r="G12" s="3">
        <v>8</v>
      </c>
      <c r="H12" s="4">
        <v>1.3380611493945273E-5</v>
      </c>
      <c r="I12" s="4">
        <v>-0.27272727272727271</v>
      </c>
      <c r="J12" s="3">
        <v>11</v>
      </c>
      <c r="K12" s="4">
        <v>1.9173048967967065E-5</v>
      </c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</row>
    <row r="13" spans="1:72" x14ac:dyDescent="0.3">
      <c r="A13" s="8"/>
      <c r="B13" s="8" t="s">
        <v>5</v>
      </c>
      <c r="C13" s="8"/>
      <c r="D13" s="3">
        <v>630281</v>
      </c>
      <c r="E13" s="4">
        <v>1</v>
      </c>
      <c r="F13" s="4">
        <v>5.4193149126915099E-2</v>
      </c>
      <c r="G13" s="3">
        <v>597880</v>
      </c>
      <c r="H13" s="4">
        <v>1</v>
      </c>
      <c r="I13" s="4">
        <v>4.2107501542558941E-2</v>
      </c>
      <c r="J13" s="3">
        <v>573722</v>
      </c>
      <c r="K13" s="4">
        <v>1</v>
      </c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</row>
    <row r="14" spans="1:72" s="68" customFormat="1" x14ac:dyDescent="0.3">
      <c r="B14" s="68" t="s">
        <v>150</v>
      </c>
      <c r="D14" s="3"/>
      <c r="E14" s="4"/>
      <c r="F14" s="4"/>
      <c r="G14" s="3"/>
      <c r="H14" s="4"/>
      <c r="I14" s="4"/>
      <c r="J14" s="3"/>
      <c r="K14" s="4"/>
    </row>
    <row r="15" spans="1:72" x14ac:dyDescent="0.3">
      <c r="A15" s="8" t="s">
        <v>3</v>
      </c>
      <c r="B15" s="8" t="s">
        <v>99</v>
      </c>
      <c r="C15" s="8"/>
      <c r="D15" s="3">
        <v>77</v>
      </c>
      <c r="E15" s="4">
        <v>3.2330662904553163E-4</v>
      </c>
      <c r="F15" s="4">
        <v>-0.3</v>
      </c>
      <c r="G15" s="3">
        <v>110</v>
      </c>
      <c r="H15" s="4">
        <v>4.649039761969164E-4</v>
      </c>
      <c r="I15" s="4">
        <v>0.39240506329113922</v>
      </c>
      <c r="J15" s="3">
        <v>79</v>
      </c>
      <c r="K15" s="4">
        <v>3.4997253380114471E-4</v>
      </c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</row>
    <row r="16" spans="1:72" x14ac:dyDescent="0.3">
      <c r="A16" s="8"/>
      <c r="B16" s="8" t="s">
        <v>67</v>
      </c>
      <c r="C16" s="8"/>
      <c r="D16" s="3">
        <v>11206</v>
      </c>
      <c r="E16" s="4">
        <v>4.7051611494600361E-2</v>
      </c>
      <c r="F16" s="4">
        <v>5.2305380786928347E-2</v>
      </c>
      <c r="G16" s="3">
        <v>10649</v>
      </c>
      <c r="H16" s="4">
        <v>4.500693129564512E-2</v>
      </c>
      <c r="I16" s="4">
        <v>0.1203577064702788</v>
      </c>
      <c r="J16" s="3">
        <v>9505</v>
      </c>
      <c r="K16" s="4">
        <v>4.2107454857973174E-2</v>
      </c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</row>
    <row r="17" spans="1:72" x14ac:dyDescent="0.3">
      <c r="A17" s="8"/>
      <c r="B17" s="8" t="s">
        <v>68</v>
      </c>
      <c r="C17" s="8"/>
      <c r="D17" s="3">
        <v>40368</v>
      </c>
      <c r="E17" s="4">
        <v>0.16949664936766262</v>
      </c>
      <c r="F17" s="4">
        <v>-9.6901601942938446E-3</v>
      </c>
      <c r="G17" s="3">
        <v>40763</v>
      </c>
      <c r="H17" s="4">
        <v>0.17228073437922639</v>
      </c>
      <c r="I17" s="4">
        <v>6.2449500873146192E-2</v>
      </c>
      <c r="J17" s="3">
        <v>38367</v>
      </c>
      <c r="K17" s="4">
        <v>0.16996704056137366</v>
      </c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</row>
    <row r="18" spans="1:72" x14ac:dyDescent="0.3">
      <c r="A18" s="8"/>
      <c r="B18" s="8" t="s">
        <v>100</v>
      </c>
      <c r="C18" s="8"/>
      <c r="D18" s="3">
        <v>86615</v>
      </c>
      <c r="E18" s="4">
        <v>0.36367796980232109</v>
      </c>
      <c r="F18" s="4">
        <v>1.3728611221647433E-2</v>
      </c>
      <c r="G18" s="3">
        <v>85442</v>
      </c>
      <c r="H18" s="4">
        <v>0.36111205031106303</v>
      </c>
      <c r="I18" s="4">
        <v>4.778956404439267E-2</v>
      </c>
      <c r="J18" s="3">
        <v>81545</v>
      </c>
      <c r="K18" s="4">
        <v>0.3612469654280297</v>
      </c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</row>
    <row r="19" spans="1:72" x14ac:dyDescent="0.3">
      <c r="A19" s="8"/>
      <c r="B19" s="8" t="s">
        <v>101</v>
      </c>
      <c r="C19" s="8"/>
      <c r="D19" s="3">
        <v>62968</v>
      </c>
      <c r="E19" s="4">
        <v>0.26438924438622124</v>
      </c>
      <c r="F19" s="4">
        <v>2.9945842625039823E-3</v>
      </c>
      <c r="G19" s="3">
        <v>62780</v>
      </c>
      <c r="H19" s="4">
        <v>0.26533337841493104</v>
      </c>
      <c r="I19" s="4">
        <v>3.8819207730747596E-2</v>
      </c>
      <c r="J19" s="3">
        <v>60434</v>
      </c>
      <c r="K19" s="4">
        <v>0.26772455832580228</v>
      </c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</row>
    <row r="20" spans="1:72" x14ac:dyDescent="0.3">
      <c r="A20" s="8"/>
      <c r="B20" s="8" t="s">
        <v>102</v>
      </c>
      <c r="C20" s="8"/>
      <c r="D20" s="3">
        <v>36924</v>
      </c>
      <c r="E20" s="4">
        <v>0.15503602559580792</v>
      </c>
      <c r="F20" s="4">
        <v>1.8450184501845018E-3</v>
      </c>
      <c r="G20" s="3">
        <v>36856</v>
      </c>
      <c r="H20" s="4">
        <v>0.15576819042466866</v>
      </c>
      <c r="I20" s="4">
        <v>2.966977705760742E-2</v>
      </c>
      <c r="J20" s="3">
        <v>35794</v>
      </c>
      <c r="K20" s="4">
        <v>0.15856856803643257</v>
      </c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</row>
    <row r="21" spans="1:72" x14ac:dyDescent="0.3">
      <c r="A21" s="8"/>
      <c r="B21" s="8" t="s">
        <v>70</v>
      </c>
      <c r="C21" s="8"/>
      <c r="D21" s="3">
        <v>6</v>
      </c>
      <c r="E21" s="4">
        <v>2.5192724341210258E-5</v>
      </c>
      <c r="F21" s="4">
        <v>-0.25</v>
      </c>
      <c r="G21" s="3">
        <v>8</v>
      </c>
      <c r="H21" s="4">
        <v>3.3811198268866649E-5</v>
      </c>
      <c r="I21" s="4">
        <v>0</v>
      </c>
      <c r="J21" s="3">
        <v>8</v>
      </c>
      <c r="K21" s="4">
        <v>3.5440256587457695E-5</v>
      </c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</row>
    <row r="22" spans="1:72" x14ac:dyDescent="0.3">
      <c r="A22" s="8"/>
      <c r="B22" s="8" t="s">
        <v>5</v>
      </c>
      <c r="C22" s="8"/>
      <c r="D22" s="3">
        <v>238164</v>
      </c>
      <c r="E22" s="4">
        <v>1</v>
      </c>
      <c r="F22" s="4">
        <v>6.5762780632945628E-3</v>
      </c>
      <c r="G22" s="3">
        <v>236608</v>
      </c>
      <c r="H22" s="4">
        <v>1</v>
      </c>
      <c r="I22" s="4">
        <v>4.8181028830648731E-2</v>
      </c>
      <c r="J22" s="3">
        <v>225732</v>
      </c>
      <c r="K22" s="4">
        <v>1</v>
      </c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</row>
    <row r="23" spans="1:72" x14ac:dyDescent="0.3">
      <c r="A23" s="8" t="s">
        <v>90</v>
      </c>
      <c r="B23" s="8" t="s">
        <v>73</v>
      </c>
      <c r="C23" s="8"/>
      <c r="D23" s="3"/>
      <c r="E23" s="4"/>
      <c r="F23" s="4"/>
      <c r="G23" s="3"/>
      <c r="H23" s="4"/>
      <c r="I23" s="4"/>
      <c r="J23" s="3"/>
      <c r="K23" s="4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</row>
    <row r="24" spans="1:72" x14ac:dyDescent="0.3">
      <c r="B24" s="8" t="s">
        <v>74</v>
      </c>
      <c r="C24" s="8"/>
      <c r="D24" s="3">
        <v>288970</v>
      </c>
      <c r="E24" s="4">
        <v>0.33274415766110693</v>
      </c>
      <c r="F24" s="4">
        <v>2.3888487322306789E-2</v>
      </c>
      <c r="G24" s="3">
        <v>282228</v>
      </c>
      <c r="H24" s="4">
        <v>0.33820498317531228</v>
      </c>
      <c r="I24" s="4">
        <v>3.0551995355307986E-2</v>
      </c>
      <c r="J24" s="3">
        <v>273861</v>
      </c>
      <c r="K24" s="4">
        <v>0.34256004723223599</v>
      </c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</row>
    <row r="25" spans="1:72" x14ac:dyDescent="0.3">
      <c r="A25" s="8"/>
      <c r="B25" s="8" t="s">
        <v>75</v>
      </c>
      <c r="C25" s="8"/>
      <c r="D25" s="3">
        <v>561666</v>
      </c>
      <c r="E25" s="4">
        <v>0.64674907449521846</v>
      </c>
      <c r="F25" s="4">
        <v>4.6396727041034945E-2</v>
      </c>
      <c r="G25" s="3">
        <v>536762</v>
      </c>
      <c r="H25" s="4">
        <v>0.64322315000335539</v>
      </c>
      <c r="I25" s="4">
        <v>5.0042939780625649E-2</v>
      </c>
      <c r="J25" s="3">
        <v>511181</v>
      </c>
      <c r="K25" s="4">
        <v>0.63941264913303331</v>
      </c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</row>
    <row r="26" spans="1:72" x14ac:dyDescent="0.3">
      <c r="A26" s="8"/>
      <c r="B26" s="8" t="s">
        <v>83</v>
      </c>
      <c r="C26" s="8"/>
      <c r="D26" s="3">
        <v>17809</v>
      </c>
      <c r="E26" s="4">
        <v>2.0506767843674615E-2</v>
      </c>
      <c r="F26" s="4">
        <v>0.1491160149696735</v>
      </c>
      <c r="G26" s="3">
        <v>15498</v>
      </c>
      <c r="H26" s="4">
        <v>1.8571866821332363E-2</v>
      </c>
      <c r="I26" s="4">
        <v>7.5353871773522069E-2</v>
      </c>
      <c r="J26" s="3">
        <v>14412</v>
      </c>
      <c r="K26" s="4">
        <v>1.8027303634730703E-2</v>
      </c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</row>
    <row r="27" spans="1:72" x14ac:dyDescent="0.3">
      <c r="A27" s="8"/>
      <c r="B27" s="8" t="s">
        <v>5</v>
      </c>
      <c r="C27" s="8"/>
      <c r="D27" s="3">
        <v>868445</v>
      </c>
      <c r="E27" s="4">
        <v>1</v>
      </c>
      <c r="F27" s="4">
        <v>4.0692017141049364E-2</v>
      </c>
      <c r="G27" s="3">
        <v>834488</v>
      </c>
      <c r="H27" s="4">
        <v>1</v>
      </c>
      <c r="I27" s="4">
        <v>4.3822408794001906E-2</v>
      </c>
      <c r="J27" s="3">
        <v>799454</v>
      </c>
      <c r="K27" s="4">
        <v>1</v>
      </c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</row>
    <row r="28" spans="1:72" x14ac:dyDescent="0.3">
      <c r="A28" s="8" t="s">
        <v>90</v>
      </c>
      <c r="B28" s="8" t="s">
        <v>79</v>
      </c>
      <c r="C28" s="8"/>
      <c r="D28" s="3"/>
      <c r="E28" s="4"/>
      <c r="F28" s="4"/>
      <c r="G28" s="3"/>
      <c r="H28" s="4"/>
      <c r="I28" s="4"/>
      <c r="J28" s="3"/>
      <c r="K28" s="4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</row>
    <row r="29" spans="1:72" x14ac:dyDescent="0.3">
      <c r="A29" s="8" t="s">
        <v>91</v>
      </c>
      <c r="B29" s="8" t="s">
        <v>80</v>
      </c>
      <c r="C29" s="8"/>
      <c r="D29" s="3">
        <v>509725</v>
      </c>
      <c r="E29" s="4">
        <v>0.58693987529434799</v>
      </c>
      <c r="F29" s="4">
        <v>3.5674882712575205E-2</v>
      </c>
      <c r="G29" s="3">
        <v>492167</v>
      </c>
      <c r="H29" s="4">
        <v>0.58978319640306387</v>
      </c>
      <c r="I29" s="4">
        <v>5.3626821545779753E-2</v>
      </c>
      <c r="J29" s="3">
        <v>467117</v>
      </c>
      <c r="K29" s="4">
        <v>0.58429503135890248</v>
      </c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</row>
    <row r="30" spans="1:72" x14ac:dyDescent="0.3">
      <c r="A30" s="8"/>
      <c r="B30" s="8" t="s">
        <v>92</v>
      </c>
      <c r="C30" s="8"/>
      <c r="D30" s="3">
        <v>121696</v>
      </c>
      <c r="E30" s="4">
        <v>0.14013092366240809</v>
      </c>
      <c r="F30" s="4">
        <v>0.11160233106194851</v>
      </c>
      <c r="G30" s="3">
        <v>109478</v>
      </c>
      <c r="H30" s="4">
        <v>0.13119182061335813</v>
      </c>
      <c r="I30" s="4">
        <v>5.5657339016064643E-2</v>
      </c>
      <c r="J30" s="3">
        <v>103706</v>
      </c>
      <c r="K30" s="4">
        <v>0.12972103460611867</v>
      </c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</row>
    <row r="31" spans="1:72" x14ac:dyDescent="0.3">
      <c r="A31" s="8"/>
      <c r="B31" s="8" t="s">
        <v>93</v>
      </c>
      <c r="C31" s="8"/>
      <c r="D31" s="3">
        <v>179169</v>
      </c>
      <c r="E31" s="4">
        <v>0.20631012902371479</v>
      </c>
      <c r="F31" s="4">
        <v>1.6037109917716244E-2</v>
      </c>
      <c r="G31" s="3">
        <v>176341</v>
      </c>
      <c r="H31" s="4">
        <v>0.21131639999616531</v>
      </c>
      <c r="I31" s="4">
        <v>2.2237036607634562E-2</v>
      </c>
      <c r="J31" s="3">
        <v>172505</v>
      </c>
      <c r="K31" s="4">
        <v>0.2157785188391077</v>
      </c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</row>
    <row r="32" spans="1:72" x14ac:dyDescent="0.3">
      <c r="A32" s="8"/>
      <c r="B32" s="8" t="s">
        <v>94</v>
      </c>
      <c r="C32" s="8"/>
      <c r="D32" s="3">
        <v>57855</v>
      </c>
      <c r="E32" s="4">
        <v>6.6619072019529157E-2</v>
      </c>
      <c r="F32" s="4">
        <v>2.394605500690241E-2</v>
      </c>
      <c r="G32" s="3">
        <v>56502</v>
      </c>
      <c r="H32" s="4">
        <v>6.7708582987412641E-2</v>
      </c>
      <c r="I32" s="4">
        <v>6.6992124861917825E-3</v>
      </c>
      <c r="J32" s="3">
        <v>56126</v>
      </c>
      <c r="K32" s="4">
        <v>7.0205415195871188E-2</v>
      </c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</row>
    <row r="33" spans="1:72" x14ac:dyDescent="0.3">
      <c r="A33" s="8"/>
      <c r="B33" s="8" t="s">
        <v>5</v>
      </c>
      <c r="C33" s="8"/>
      <c r="D33" s="3">
        <v>868445</v>
      </c>
      <c r="E33" s="4">
        <v>1</v>
      </c>
      <c r="F33" s="4">
        <v>4.0692017141049364E-2</v>
      </c>
      <c r="G33" s="3">
        <v>834488</v>
      </c>
      <c r="H33" s="4">
        <v>1</v>
      </c>
      <c r="I33" s="4">
        <v>4.3822408794001906E-2</v>
      </c>
      <c r="J33" s="3">
        <v>799454</v>
      </c>
      <c r="K33" s="4">
        <v>1</v>
      </c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</row>
  </sheetData>
  <mergeCells count="1">
    <mergeCell ref="A3:C3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3B449D-DADE-4EDB-B094-E3DFE808A282}">
  <dimension ref="A1:AE334"/>
  <sheetViews>
    <sheetView tabSelected="1" zoomScaleNormal="100" workbookViewId="0">
      <pane xSplit="2" ySplit="6" topLeftCell="C7" activePane="bottomRight" state="frozenSplit"/>
      <selection pane="topRight" activeCell="D1" sqref="D1"/>
      <selection pane="bottomLeft" activeCell="A3" sqref="A3"/>
      <selection pane="bottomRight" activeCell="AB150" sqref="AB150"/>
    </sheetView>
  </sheetViews>
  <sheetFormatPr defaultColWidth="8.88671875" defaultRowHeight="14.4" x14ac:dyDescent="0.3"/>
  <cols>
    <col min="1" max="1" width="14.88671875" style="119" customWidth="1"/>
    <col min="2" max="2" width="11.88671875" style="66" customWidth="1"/>
    <col min="3" max="3" width="7.88671875" style="65" customWidth="1"/>
    <col min="4" max="4" width="6.88671875" style="65" customWidth="1"/>
    <col min="5" max="5" width="7.33203125" style="6" customWidth="1"/>
    <col min="6" max="7" width="7" style="65" customWidth="1"/>
    <col min="8" max="8" width="7" style="6" customWidth="1"/>
    <col min="9" max="9" width="7.33203125" style="6" customWidth="1"/>
    <col min="10" max="10" width="9.33203125" style="6" customWidth="1"/>
    <col min="11" max="11" width="8.88671875" style="6" customWidth="1"/>
    <col min="12" max="12" width="10.6640625" style="6" customWidth="1"/>
    <col min="13" max="13" width="9.33203125" style="6" customWidth="1"/>
    <col min="14" max="14" width="6.109375" style="65" customWidth="1"/>
    <col min="15" max="15" width="6.5546875" style="65" customWidth="1"/>
    <col min="16" max="16" width="7.33203125" style="6" customWidth="1"/>
    <col min="17" max="18" width="6.33203125" style="65" customWidth="1"/>
    <col min="19" max="19" width="6.33203125" style="6" customWidth="1"/>
    <col min="20" max="20" width="6.5546875" style="65" customWidth="1"/>
    <col min="21" max="21" width="6.88671875" style="65" customWidth="1"/>
    <col min="22" max="22" width="7.33203125" style="6" customWidth="1"/>
    <col min="23" max="23" width="8.5546875" style="66" customWidth="1"/>
    <col min="24" max="25" width="8.109375" style="7" bestFit="1" customWidth="1"/>
    <col min="26" max="16384" width="8.88671875" style="66"/>
  </cols>
  <sheetData>
    <row r="1" spans="1:25" ht="18" x14ac:dyDescent="0.35">
      <c r="A1" s="120" t="s">
        <v>191</v>
      </c>
    </row>
    <row r="2" spans="1:25" s="173" customFormat="1" ht="15.6" x14ac:dyDescent="0.3">
      <c r="A2" s="177" t="s">
        <v>194</v>
      </c>
      <c r="C2" s="174"/>
      <c r="D2" s="174"/>
      <c r="E2" s="175"/>
      <c r="F2" s="174"/>
      <c r="G2" s="174"/>
      <c r="H2" s="175"/>
      <c r="I2" s="175"/>
      <c r="J2" s="175"/>
      <c r="K2" s="175"/>
      <c r="L2" s="175"/>
      <c r="M2" s="175"/>
      <c r="N2" s="174"/>
      <c r="O2" s="174"/>
      <c r="P2" s="175"/>
      <c r="Q2" s="174"/>
      <c r="R2" s="174"/>
      <c r="S2" s="175"/>
      <c r="T2" s="174"/>
      <c r="U2" s="174"/>
      <c r="V2" s="175"/>
      <c r="X2" s="176"/>
      <c r="Y2" s="176"/>
    </row>
    <row r="3" spans="1:25" s="173" customFormat="1" ht="15.6" x14ac:dyDescent="0.3">
      <c r="A3" s="178" t="s">
        <v>166</v>
      </c>
      <c r="B3" s="172" t="s">
        <v>167</v>
      </c>
      <c r="C3" s="174"/>
      <c r="D3" s="174"/>
      <c r="E3" s="172" t="s">
        <v>168</v>
      </c>
      <c r="F3" s="174"/>
      <c r="G3" s="172" t="s">
        <v>169</v>
      </c>
      <c r="H3" s="175"/>
      <c r="I3" s="175"/>
      <c r="J3" s="175"/>
      <c r="K3" s="175"/>
      <c r="L3" s="175"/>
      <c r="M3" s="175"/>
      <c r="N3" s="174"/>
      <c r="O3" s="174"/>
      <c r="P3" s="175"/>
      <c r="Q3" s="174"/>
      <c r="R3" s="174"/>
      <c r="S3" s="175"/>
      <c r="T3" s="174"/>
      <c r="U3" s="174"/>
      <c r="V3" s="175"/>
      <c r="X3" s="176"/>
      <c r="Y3" s="176"/>
    </row>
    <row r="4" spans="1:25" ht="15" thickBot="1" x14ac:dyDescent="0.35">
      <c r="H4" s="179"/>
    </row>
    <row r="5" spans="1:25" s="115" customFormat="1" ht="23.4" customHeight="1" x14ac:dyDescent="0.3">
      <c r="A5" s="215"/>
      <c r="B5" s="213" t="s">
        <v>195</v>
      </c>
      <c r="C5" s="210" t="s">
        <v>164</v>
      </c>
      <c r="D5" s="211"/>
      <c r="E5" s="212"/>
      <c r="F5" s="210" t="s">
        <v>165</v>
      </c>
      <c r="G5" s="211"/>
      <c r="H5" s="212"/>
      <c r="I5" s="210" t="s">
        <v>196</v>
      </c>
      <c r="J5" s="211"/>
      <c r="K5" s="211"/>
      <c r="L5" s="211"/>
      <c r="M5" s="212"/>
      <c r="N5" s="210" t="s">
        <v>162</v>
      </c>
      <c r="O5" s="211"/>
      <c r="P5" s="212"/>
      <c r="Q5" s="211" t="s">
        <v>187</v>
      </c>
      <c r="R5" s="211"/>
      <c r="S5" s="211"/>
      <c r="T5" s="210" t="s">
        <v>159</v>
      </c>
      <c r="U5" s="211"/>
      <c r="V5" s="212"/>
      <c r="W5" s="211" t="s">
        <v>163</v>
      </c>
      <c r="X5" s="211"/>
      <c r="Y5" s="212"/>
    </row>
    <row r="6" spans="1:25" s="123" customFormat="1" ht="29.4" thickBot="1" x14ac:dyDescent="0.35">
      <c r="A6" s="216"/>
      <c r="B6" s="214"/>
      <c r="C6" s="140">
        <v>2018</v>
      </c>
      <c r="D6" s="141">
        <v>2019</v>
      </c>
      <c r="E6" s="142">
        <v>2020</v>
      </c>
      <c r="F6" s="140">
        <v>2018</v>
      </c>
      <c r="G6" s="141">
        <v>2019</v>
      </c>
      <c r="H6" s="142">
        <v>2020</v>
      </c>
      <c r="I6" s="143" t="s">
        <v>161</v>
      </c>
      <c r="J6" s="144" t="s">
        <v>157</v>
      </c>
      <c r="K6" s="144" t="s">
        <v>158</v>
      </c>
      <c r="L6" s="144" t="s">
        <v>159</v>
      </c>
      <c r="M6" s="145" t="s">
        <v>160</v>
      </c>
      <c r="N6" s="140">
        <v>2018</v>
      </c>
      <c r="O6" s="141">
        <v>2019</v>
      </c>
      <c r="P6" s="142">
        <v>2020</v>
      </c>
      <c r="Q6" s="141">
        <v>2018</v>
      </c>
      <c r="R6" s="141">
        <v>2019</v>
      </c>
      <c r="S6" s="141">
        <v>2020</v>
      </c>
      <c r="T6" s="140">
        <v>2018</v>
      </c>
      <c r="U6" s="141">
        <v>2019</v>
      </c>
      <c r="V6" s="142">
        <v>2020</v>
      </c>
      <c r="W6" s="141">
        <v>2018</v>
      </c>
      <c r="X6" s="141">
        <v>2019</v>
      </c>
      <c r="Y6" s="142">
        <v>2020</v>
      </c>
    </row>
    <row r="7" spans="1:25" s="121" customFormat="1" ht="15.6" x14ac:dyDescent="0.3">
      <c r="A7" s="201" t="s">
        <v>174</v>
      </c>
      <c r="B7" s="202"/>
      <c r="C7" s="202"/>
      <c r="D7" s="202"/>
      <c r="E7" s="202"/>
      <c r="F7" s="202"/>
      <c r="G7" s="202"/>
      <c r="H7" s="202"/>
      <c r="I7" s="202"/>
      <c r="J7" s="202"/>
      <c r="K7" s="202"/>
      <c r="L7" s="202"/>
      <c r="M7" s="202"/>
      <c r="N7" s="202"/>
      <c r="O7" s="202"/>
      <c r="P7" s="202"/>
      <c r="Q7" s="202"/>
      <c r="R7" s="202"/>
      <c r="S7" s="202"/>
      <c r="T7" s="202"/>
      <c r="U7" s="202"/>
      <c r="V7" s="202"/>
      <c r="W7" s="202"/>
      <c r="X7" s="202"/>
      <c r="Y7" s="203"/>
    </row>
    <row r="8" spans="1:25" s="114" customFormat="1" x14ac:dyDescent="0.3">
      <c r="A8" s="217" t="s">
        <v>84</v>
      </c>
      <c r="B8" s="110" t="s">
        <v>153</v>
      </c>
      <c r="C8" s="112">
        <v>0.74994958929299027</v>
      </c>
      <c r="D8" s="112">
        <v>0.75072452624520702</v>
      </c>
      <c r="E8" s="111">
        <v>0.75072452624520702</v>
      </c>
      <c r="F8" s="112">
        <v>0.93891382550599511</v>
      </c>
      <c r="G8" s="112">
        <v>0.94164111671970308</v>
      </c>
      <c r="H8" s="111">
        <v>0.94676767990306843</v>
      </c>
      <c r="I8" s="111">
        <v>-6.4902087902193317E-3</v>
      </c>
      <c r="J8" s="113" t="s">
        <v>95</v>
      </c>
      <c r="K8" s="111">
        <v>-4.7314282986228653E-3</v>
      </c>
      <c r="L8" s="111">
        <v>-1.7075161194284611E-3</v>
      </c>
      <c r="M8" s="118">
        <v>2.8503657731541508E-5</v>
      </c>
      <c r="N8" s="113" t="s">
        <v>95</v>
      </c>
      <c r="O8" s="113" t="s">
        <v>95</v>
      </c>
      <c r="P8" s="113" t="s">
        <v>95</v>
      </c>
      <c r="Q8" s="112">
        <v>4.9605546437500092E-2</v>
      </c>
      <c r="R8" s="112">
        <v>4.7362059872622153E-2</v>
      </c>
      <c r="S8" s="111">
        <v>4.3752374856438257E-2</v>
      </c>
      <c r="T8" s="112">
        <v>1.1287414098335218E-2</v>
      </c>
      <c r="U8" s="112">
        <v>1.08554550436768E-2</v>
      </c>
      <c r="V8" s="111">
        <v>9.3639184515775468E-3</v>
      </c>
      <c r="W8" s="117">
        <v>4.2960183177091492E-5</v>
      </c>
      <c r="X8" s="116">
        <v>4.2604164492527381E-5</v>
      </c>
      <c r="Y8" s="130">
        <v>7.1285831566350941E-5</v>
      </c>
    </row>
    <row r="9" spans="1:25" s="114" customFormat="1" x14ac:dyDescent="0.3">
      <c r="A9" s="217"/>
      <c r="B9" s="124" t="s">
        <v>154</v>
      </c>
      <c r="C9" s="112">
        <v>7.7553306317255016E-2</v>
      </c>
      <c r="D9" s="112">
        <v>7.8839569107793647E-2</v>
      </c>
      <c r="E9" s="111">
        <v>7.8839569107793647E-2</v>
      </c>
      <c r="F9" s="112">
        <v>0.72193470514802538</v>
      </c>
      <c r="G9" s="112">
        <v>0.73970421911880413</v>
      </c>
      <c r="H9" s="111">
        <v>0.7564925492574528</v>
      </c>
      <c r="I9" s="111">
        <v>-2.5673087124038041E-2</v>
      </c>
      <c r="J9" s="111">
        <v>-2.0321356375545413E-2</v>
      </c>
      <c r="K9" s="111">
        <v>-5.9041548884381234E-3</v>
      </c>
      <c r="L9" s="111">
        <v>5.866294833804242E-4</v>
      </c>
      <c r="M9" s="118">
        <v>3.6686826189211345E-5</v>
      </c>
      <c r="N9" s="112">
        <v>0.13207781148984366</v>
      </c>
      <c r="O9" s="112">
        <v>0.11687401652242328</v>
      </c>
      <c r="P9" s="111">
        <v>0.10415455763058806</v>
      </c>
      <c r="Q9" s="112">
        <v>0.11680610785472763</v>
      </c>
      <c r="R9" s="112">
        <v>0.10940163585103593</v>
      </c>
      <c r="S9" s="111">
        <v>0.10719971696444366</v>
      </c>
      <c r="T9" s="112">
        <v>2.8982961168660455E-2</v>
      </c>
      <c r="U9" s="112">
        <v>3.3888998164175191E-2</v>
      </c>
      <c r="V9" s="111">
        <v>3.2022609149798251E-2</v>
      </c>
      <c r="W9" s="117">
        <v>4.5469952628576623E-5</v>
      </c>
      <c r="X9" s="116">
        <v>3.2782585890375033E-5</v>
      </c>
      <c r="Y9" s="130">
        <v>7.5813095448687176E-5</v>
      </c>
    </row>
    <row r="10" spans="1:25" s="114" customFormat="1" x14ac:dyDescent="0.3">
      <c r="A10" s="217"/>
      <c r="B10" s="110" t="s">
        <v>156</v>
      </c>
      <c r="C10" s="112">
        <v>9.6115025532341872E-2</v>
      </c>
      <c r="D10" s="112">
        <v>9.4292521383640387E-2</v>
      </c>
      <c r="E10" s="111">
        <v>9.4292521383640387E-2</v>
      </c>
      <c r="F10" s="112">
        <v>0.80418519173234515</v>
      </c>
      <c r="G10" s="112">
        <v>0.81699835710871693</v>
      </c>
      <c r="H10" s="111">
        <v>0.81974729906766142</v>
      </c>
      <c r="I10" s="111">
        <v>-9.1555246471303198E-3</v>
      </c>
      <c r="J10" s="111">
        <v>-9.777118571025839E-3</v>
      </c>
      <c r="K10" s="111">
        <v>-2.9340142722350526E-4</v>
      </c>
      <c r="L10" s="111">
        <v>9.5476045047428182E-4</v>
      </c>
      <c r="M10" s="118">
        <v>6.0787866818761252E-5</v>
      </c>
      <c r="N10" s="112">
        <v>8.1742651399677804E-2</v>
      </c>
      <c r="O10" s="112">
        <v>7.2088493422438921E-2</v>
      </c>
      <c r="P10" s="111">
        <v>6.713845384003253E-2</v>
      </c>
      <c r="Q10" s="112">
        <v>7.1174608680570614E-2</v>
      </c>
      <c r="R10" s="112">
        <v>6.8081483296129869E-2</v>
      </c>
      <c r="S10" s="111">
        <v>6.9334644561126729E-2</v>
      </c>
      <c r="T10" s="112">
        <v>4.265406795433245E-2</v>
      </c>
      <c r="U10" s="112">
        <v>4.266549260184984E-2</v>
      </c>
      <c r="V10" s="111">
        <v>4.3614540728565424E-2</v>
      </c>
      <c r="W10" s="117">
        <v>6.6706913170946474E-5</v>
      </c>
      <c r="X10" s="116">
        <v>4.4541369510062067E-5</v>
      </c>
      <c r="Y10" s="130">
        <v>1.1641200815926552E-4</v>
      </c>
    </row>
    <row r="11" spans="1:25" s="114" customFormat="1" x14ac:dyDescent="0.3">
      <c r="A11" s="217"/>
      <c r="B11" s="110" t="s">
        <v>155</v>
      </c>
      <c r="C11" s="112">
        <v>7.6382078857412869E-2</v>
      </c>
      <c r="D11" s="112">
        <v>7.6143383263358927E-2</v>
      </c>
      <c r="E11" s="111">
        <v>7.6143383263358927E-2</v>
      </c>
      <c r="F11" s="112">
        <v>0.88183720193314574</v>
      </c>
      <c r="G11" s="112">
        <v>0.87789075742564804</v>
      </c>
      <c r="H11" s="111">
        <v>0.87905541645195295</v>
      </c>
      <c r="I11" s="111">
        <v>8.0856322744393694E-4</v>
      </c>
      <c r="J11" s="111">
        <v>-1.1686908477295185E-3</v>
      </c>
      <c r="K11" s="113" t="s">
        <v>95</v>
      </c>
      <c r="L11" s="111">
        <v>1.9722597363123068E-3</v>
      </c>
      <c r="M11" s="118">
        <v>6.7370663395929377E-5</v>
      </c>
      <c r="N11" s="112">
        <v>5.3002020863368235E-2</v>
      </c>
      <c r="O11" s="112">
        <v>5.9980100684595854E-2</v>
      </c>
      <c r="P11" s="111">
        <v>5.5322369926252522E-2</v>
      </c>
      <c r="Q11" s="113" t="s">
        <v>95</v>
      </c>
      <c r="R11" s="113" t="s">
        <v>95</v>
      </c>
      <c r="S11" s="113" t="s">
        <v>95</v>
      </c>
      <c r="T11" s="112">
        <v>6.4923645780214839E-2</v>
      </c>
      <c r="U11" s="112">
        <v>6.1974275149403978E-2</v>
      </c>
      <c r="V11" s="111">
        <v>6.5421220201121719E-2</v>
      </c>
      <c r="W11" s="117">
        <v>8.8137343162745602E-5</v>
      </c>
      <c r="X11" s="116">
        <v>6.3643865898131626E-5</v>
      </c>
      <c r="Y11" s="130">
        <v>1.4326126792636799E-4</v>
      </c>
    </row>
    <row r="12" spans="1:25" s="114" customFormat="1" x14ac:dyDescent="0.3">
      <c r="A12" s="217"/>
      <c r="B12" s="110" t="s">
        <v>5</v>
      </c>
      <c r="C12" s="112">
        <v>1</v>
      </c>
      <c r="D12" s="112">
        <v>1</v>
      </c>
      <c r="E12" s="111">
        <v>1</v>
      </c>
      <c r="F12" s="112">
        <v>0.90477730008267676</v>
      </c>
      <c r="G12" s="112">
        <v>0.90911345060904469</v>
      </c>
      <c r="H12" s="111">
        <v>0.91524194728864128</v>
      </c>
      <c r="I12" s="111">
        <v>-8.2965719427805507E-3</v>
      </c>
      <c r="J12" s="111">
        <v>-2.9494367183197645E-3</v>
      </c>
      <c r="K12" s="111">
        <v>-4.1580154303213421E-3</v>
      </c>
      <c r="L12" s="111">
        <v>-1.144376405063964E-3</v>
      </c>
      <c r="M12" s="118">
        <v>3.5016645240872361E-5</v>
      </c>
      <c r="N12" s="112">
        <v>2.2148172535733899E-2</v>
      </c>
      <c r="O12" s="112">
        <v>2.0578790704676785E-2</v>
      </c>
      <c r="P12" s="111">
        <v>1.8414044901885578E-2</v>
      </c>
      <c r="Q12" s="112">
        <v>5.3101308370229056E-2</v>
      </c>
      <c r="R12" s="112">
        <v>5.0600612509585099E-2</v>
      </c>
      <c r="S12" s="111">
        <v>4.7692945009585735E-2</v>
      </c>
      <c r="T12" s="112">
        <v>1.9771415894904654E-2</v>
      </c>
      <c r="U12" s="112">
        <v>1.9563218216272195E-2</v>
      </c>
      <c r="V12" s="111">
        <v>1.8522940650524462E-2</v>
      </c>
      <c r="W12" s="117">
        <v>4.8887967052395398E-5</v>
      </c>
      <c r="X12" s="116">
        <v>4.3614533460989304E-5</v>
      </c>
      <c r="Y12" s="130">
        <v>8.1267895497564712E-5</v>
      </c>
    </row>
    <row r="13" spans="1:25" s="114" customFormat="1" x14ac:dyDescent="0.3">
      <c r="A13" s="217" t="s">
        <v>85</v>
      </c>
      <c r="B13" s="110" t="s">
        <v>153</v>
      </c>
      <c r="C13" s="112">
        <v>0.81712695180239503</v>
      </c>
      <c r="D13" s="112">
        <v>0.82220510462360386</v>
      </c>
      <c r="E13" s="111">
        <v>0.82220510462360386</v>
      </c>
      <c r="F13" s="112">
        <v>0.96121575854494135</v>
      </c>
      <c r="G13" s="112">
        <v>0.95962094592112834</v>
      </c>
      <c r="H13" s="111">
        <v>0.96474036458942736</v>
      </c>
      <c r="I13" s="111">
        <v>-4.3220123563925128E-3</v>
      </c>
      <c r="J13" s="113" t="s">
        <v>95</v>
      </c>
      <c r="K13" s="111">
        <v>-1.9934111379358889E-3</v>
      </c>
      <c r="L13" s="111">
        <v>-2.170132115990495E-3</v>
      </c>
      <c r="M13" s="118">
        <v>1.1657192213221081E-4</v>
      </c>
      <c r="N13" s="113" t="s">
        <v>95</v>
      </c>
      <c r="O13" s="113" t="s">
        <v>95</v>
      </c>
      <c r="P13" s="113" t="s">
        <v>95</v>
      </c>
      <c r="Q13" s="112">
        <v>2.3019866790833062E-2</v>
      </c>
      <c r="R13" s="112">
        <v>2.2002766996828974E-2</v>
      </c>
      <c r="S13" s="111">
        <v>2.0517905755895131E-2</v>
      </c>
      <c r="T13" s="112">
        <v>1.507284892021974E-2</v>
      </c>
      <c r="U13" s="112">
        <v>1.7657847374413848E-2</v>
      </c>
      <c r="V13" s="111">
        <v>1.4195216031326298E-2</v>
      </c>
      <c r="W13" s="117">
        <v>3.643576776193422E-4</v>
      </c>
      <c r="X13" s="116">
        <v>3.6876966587901124E-4</v>
      </c>
      <c r="Y13" s="130">
        <v>4.8313559388138752E-4</v>
      </c>
    </row>
    <row r="14" spans="1:25" s="114" customFormat="1" x14ac:dyDescent="0.3">
      <c r="A14" s="217"/>
      <c r="B14" s="110" t="s">
        <v>154</v>
      </c>
      <c r="C14" s="112">
        <v>4.3650397659910946E-2</v>
      </c>
      <c r="D14" s="112">
        <v>4.2302033361331745E-2</v>
      </c>
      <c r="E14" s="111">
        <v>4.2302033361331745E-2</v>
      </c>
      <c r="F14" s="112">
        <v>0.73174403070728355</v>
      </c>
      <c r="G14" s="112">
        <v>0.74627817544928421</v>
      </c>
      <c r="H14" s="111">
        <v>0.75532736185134541</v>
      </c>
      <c r="I14" s="111">
        <v>-1.6316258773061532E-2</v>
      </c>
      <c r="J14" s="111">
        <v>-1.3409051571787206E-2</v>
      </c>
      <c r="K14" s="111">
        <v>-4.1883646771980199E-3</v>
      </c>
      <c r="L14" s="111">
        <v>1.3770143645600794E-3</v>
      </c>
      <c r="M14" s="118">
        <v>2.0420792660725889E-4</v>
      </c>
      <c r="N14" s="112">
        <v>0.12446610344892468</v>
      </c>
      <c r="O14" s="112">
        <v>0.10988425220834602</v>
      </c>
      <c r="P14" s="111">
        <v>0.10376612625684814</v>
      </c>
      <c r="Q14" s="112">
        <v>0.10260221649387548</v>
      </c>
      <c r="R14" s="112">
        <v>9.8461772768809019E-2</v>
      </c>
      <c r="S14" s="111">
        <v>9.6343629954144222E-2</v>
      </c>
      <c r="T14" s="112">
        <v>4.0482059194310124E-2</v>
      </c>
      <c r="U14" s="112">
        <v>4.4661894608589707E-2</v>
      </c>
      <c r="V14" s="111">
        <v>4.3948991266009992E-2</v>
      </c>
      <c r="W14" s="117">
        <v>3.0105179972529021E-4</v>
      </c>
      <c r="X14" s="116">
        <v>2.9508071885470604E-4</v>
      </c>
      <c r="Y14" s="130">
        <v>5.0227418589725704E-4</v>
      </c>
    </row>
    <row r="15" spans="1:25" s="114" customFormat="1" x14ac:dyDescent="0.3">
      <c r="A15" s="217"/>
      <c r="B15" s="110" t="s">
        <v>156</v>
      </c>
      <c r="C15" s="112">
        <v>8.4923911378531086E-2</v>
      </c>
      <c r="D15" s="112">
        <v>8.2339899672797062E-2</v>
      </c>
      <c r="E15" s="111">
        <v>8.2339899672797062E-2</v>
      </c>
      <c r="F15" s="112">
        <v>0.78563829787234041</v>
      </c>
      <c r="G15" s="112">
        <v>0.77178723549922001</v>
      </c>
      <c r="H15" s="111">
        <v>0.79609252750878634</v>
      </c>
      <c r="I15" s="111">
        <v>-1.7379760823006074E-2</v>
      </c>
      <c r="J15" s="111">
        <v>-1.5113074305157015E-2</v>
      </c>
      <c r="K15" s="111">
        <v>-1.5100482932996415E-3</v>
      </c>
      <c r="L15" s="111">
        <v>-7.3092259787851249E-4</v>
      </c>
      <c r="M15" s="118">
        <v>1.7478924254206316E-4</v>
      </c>
      <c r="N15" s="112">
        <v>9.8244680851063831E-2</v>
      </c>
      <c r="O15" s="112">
        <v>0.10612795798307</v>
      </c>
      <c r="P15" s="111">
        <v>8.7073245111909892E-2</v>
      </c>
      <c r="Q15" s="112">
        <v>5.6450676982591874E-2</v>
      </c>
      <c r="R15" s="112">
        <v>5.7274474421607033E-2</v>
      </c>
      <c r="S15" s="111">
        <v>5.5352527408799812E-2</v>
      </c>
      <c r="T15" s="112">
        <v>5.9061895551257251E-2</v>
      </c>
      <c r="U15" s="112">
        <v>6.4223503464734044E-2</v>
      </c>
      <c r="V15" s="111">
        <v>6.0911776910117135E-2</v>
      </c>
      <c r="W15" s="117">
        <v>2.8046421663442938E-4</v>
      </c>
      <c r="X15" s="116">
        <v>2.2984121395282876E-4</v>
      </c>
      <c r="Y15" s="130">
        <v>4.299419578356922E-4</v>
      </c>
    </row>
    <row r="16" spans="1:25" s="114" customFormat="1" x14ac:dyDescent="0.3">
      <c r="A16" s="217"/>
      <c r="B16" s="110" t="s">
        <v>155</v>
      </c>
      <c r="C16" s="112">
        <v>5.4298739159162931E-2</v>
      </c>
      <c r="D16" s="112">
        <v>5.3152962342267324E-2</v>
      </c>
      <c r="E16" s="111">
        <v>5.3152962342267324E-2</v>
      </c>
      <c r="F16" s="112">
        <v>0.81898142545982577</v>
      </c>
      <c r="G16" s="112">
        <v>0.81327838550346954</v>
      </c>
      <c r="H16" s="111">
        <v>0.8390663390663391</v>
      </c>
      <c r="I16" s="111">
        <v>-2.293643358469144E-2</v>
      </c>
      <c r="J16" s="111">
        <v>-1.3765595020163113E-2</v>
      </c>
      <c r="K16" s="113" t="s">
        <v>95</v>
      </c>
      <c r="L16" s="111">
        <v>-9.5246113222326595E-3</v>
      </c>
      <c r="M16" s="118">
        <v>6.9175524475501753E-4</v>
      </c>
      <c r="N16" s="112">
        <v>9.9724709583736693E-2</v>
      </c>
      <c r="O16" s="112">
        <v>0.1091179055180146</v>
      </c>
      <c r="P16" s="111">
        <v>9.0655712530712529E-2</v>
      </c>
      <c r="Q16" s="113" t="s">
        <v>95</v>
      </c>
      <c r="R16" s="113" t="s">
        <v>95</v>
      </c>
      <c r="S16" s="113" t="s">
        <v>95</v>
      </c>
      <c r="T16" s="112">
        <v>8.0507320909970953E-2</v>
      </c>
      <c r="U16" s="112">
        <v>7.6702221144813787E-2</v>
      </c>
      <c r="V16" s="111">
        <v>6.908015970515971E-2</v>
      </c>
      <c r="W16" s="117">
        <v>2.4201355275895451E-4</v>
      </c>
      <c r="X16" s="116">
        <v>4.0150298475803763E-4</v>
      </c>
      <c r="Y16" s="130">
        <v>1.0135135135135136E-3</v>
      </c>
    </row>
    <row r="17" spans="1:25" s="114" customFormat="1" x14ac:dyDescent="0.3">
      <c r="A17" s="217"/>
      <c r="B17" s="110" t="s">
        <v>5</v>
      </c>
      <c r="C17" s="112">
        <v>1</v>
      </c>
      <c r="D17" s="112">
        <v>1</v>
      </c>
      <c r="E17" s="111">
        <v>1</v>
      </c>
      <c r="F17" s="112">
        <v>0.92856535671122709</v>
      </c>
      <c r="G17" s="112">
        <v>0.92735136345296953</v>
      </c>
      <c r="H17" s="111">
        <v>0.9355651070606944</v>
      </c>
      <c r="I17" s="111">
        <v>-7.6067469785960906E-3</v>
      </c>
      <c r="J17" s="111">
        <v>-2.9654074825994359E-3</v>
      </c>
      <c r="K17" s="111">
        <v>-2.0082724124479354E-3</v>
      </c>
      <c r="L17" s="111">
        <v>-2.5149293227015694E-3</v>
      </c>
      <c r="M17" s="118">
        <v>1.555506260987422E-4</v>
      </c>
      <c r="N17" s="112">
        <v>1.9191243474143586E-2</v>
      </c>
      <c r="O17" s="112">
        <v>1.9186832638473365E-2</v>
      </c>
      <c r="P17" s="111">
        <v>1.6223630573709041E-2</v>
      </c>
      <c r="Q17" s="112">
        <v>2.8082793421764257E-2</v>
      </c>
      <c r="R17" s="112">
        <v>2.6971895014805871E-2</v>
      </c>
      <c r="S17" s="111">
        <v>2.551907180583713E-2</v>
      </c>
      <c r="T17" s="112">
        <v>2.3470702277217436E-2</v>
      </c>
      <c r="U17" s="112">
        <v>2.5772768307620694E-2</v>
      </c>
      <c r="V17" s="111">
        <v>2.2106805969717497E-2</v>
      </c>
      <c r="W17" s="117">
        <v>3.4782665830568582E-4</v>
      </c>
      <c r="X17" s="116">
        <v>3.5595299165604313E-4</v>
      </c>
      <c r="Y17" s="130">
        <v>5.0744045107960667E-4</v>
      </c>
    </row>
    <row r="18" spans="1:25" s="114" customFormat="1" x14ac:dyDescent="0.3">
      <c r="A18" s="217" t="s">
        <v>86</v>
      </c>
      <c r="B18" s="110" t="s">
        <v>153</v>
      </c>
      <c r="C18" s="112">
        <v>0.60649507954382742</v>
      </c>
      <c r="D18" s="112">
        <v>0.59416915350129562</v>
      </c>
      <c r="E18" s="111">
        <v>0.59416915350129562</v>
      </c>
      <c r="F18" s="112">
        <v>0.85208805232094431</v>
      </c>
      <c r="G18" s="112">
        <v>0.83558883363906611</v>
      </c>
      <c r="H18" s="111">
        <v>0.83235496908724516</v>
      </c>
      <c r="I18" s="111">
        <v>1.1483473892760054E-2</v>
      </c>
      <c r="J18" s="113" t="s">
        <v>95</v>
      </c>
      <c r="K18" s="111">
        <v>5.1522556733703123E-3</v>
      </c>
      <c r="L18" s="111">
        <v>6.7396830603842217E-3</v>
      </c>
      <c r="M18" s="118">
        <v>-2.9733618292944377E-4</v>
      </c>
      <c r="N18" s="113" t="s">
        <v>95</v>
      </c>
      <c r="O18" s="113" t="s">
        <v>95</v>
      </c>
      <c r="P18" s="113" t="s">
        <v>95</v>
      </c>
      <c r="Q18" s="112">
        <v>2.1572818631360662E-2</v>
      </c>
      <c r="R18" s="112">
        <v>2.6908330160634694E-2</v>
      </c>
      <c r="S18" s="111">
        <v>2.9392830069367992E-2</v>
      </c>
      <c r="T18" s="112">
        <v>0.11837294624342</v>
      </c>
      <c r="U18" s="112">
        <v>0.12895000980652307</v>
      </c>
      <c r="V18" s="111">
        <v>0.13040116108535577</v>
      </c>
      <c r="W18" s="117">
        <v>7.8545222523528479E-3</v>
      </c>
      <c r="X18" s="116">
        <v>7.7336932904153739E-3</v>
      </c>
      <c r="Y18" s="130">
        <v>7.4967715884546671E-3</v>
      </c>
    </row>
    <row r="19" spans="1:25" s="114" customFormat="1" x14ac:dyDescent="0.3">
      <c r="A19" s="217"/>
      <c r="B19" s="110" t="s">
        <v>154</v>
      </c>
      <c r="C19" s="112">
        <v>0.15549454164102922</v>
      </c>
      <c r="D19" s="112">
        <v>0.15447698783012445</v>
      </c>
      <c r="E19" s="111">
        <v>0.15447698783012445</v>
      </c>
      <c r="F19" s="112">
        <v>0.77866679939773276</v>
      </c>
      <c r="G19" s="112">
        <v>0.80316544634272613</v>
      </c>
      <c r="H19" s="111">
        <v>0.80281140179617339</v>
      </c>
      <c r="I19" s="111">
        <v>-1.1895278925943886E-2</v>
      </c>
      <c r="J19" s="111">
        <v>-4.4480232278688164E-3</v>
      </c>
      <c r="K19" s="111">
        <v>6.1259606313573134E-3</v>
      </c>
      <c r="L19" s="111">
        <v>-1.3813691870440806E-2</v>
      </c>
      <c r="M19" s="118">
        <v>2.1444404289570066E-4</v>
      </c>
      <c r="N19" s="112">
        <v>2.8968555180866818E-2</v>
      </c>
      <c r="O19" s="112">
        <v>3.1417794541823828E-2</v>
      </c>
      <c r="P19" s="111">
        <v>2.5745151633476508E-2</v>
      </c>
      <c r="Q19" s="112">
        <v>4.5804661349128327E-2</v>
      </c>
      <c r="R19" s="112">
        <v>5.3930922269062938E-2</v>
      </c>
      <c r="S19" s="111">
        <v>5.5993752440452946E-2</v>
      </c>
      <c r="T19" s="112">
        <v>0.14653509699737441</v>
      </c>
      <c r="U19" s="112">
        <v>0.11147104504104725</v>
      </c>
      <c r="V19" s="111">
        <v>0.11518937914877002</v>
      </c>
      <c r="W19" s="117">
        <v>2.4887074897651904E-5</v>
      </c>
      <c r="X19" s="116">
        <v>1.4791805339841728E-5</v>
      </c>
      <c r="Y19" s="130">
        <v>2.3428348301444748E-4</v>
      </c>
    </row>
    <row r="20" spans="1:25" s="114" customFormat="1" x14ac:dyDescent="0.3">
      <c r="A20" s="217"/>
      <c r="B20" s="110" t="s">
        <v>156</v>
      </c>
      <c r="C20" s="112">
        <v>0.16398876208830118</v>
      </c>
      <c r="D20" s="112">
        <v>0.16823264890160361</v>
      </c>
      <c r="E20" s="111">
        <v>0.16823264890160361</v>
      </c>
      <c r="F20" s="112">
        <v>0.7631116302667752</v>
      </c>
      <c r="G20" s="112">
        <v>0.73415280135823424</v>
      </c>
      <c r="H20" s="111">
        <v>0.73751640850616962</v>
      </c>
      <c r="I20" s="111">
        <v>1.1115807306335102E-2</v>
      </c>
      <c r="J20" s="111">
        <v>-1.6830369865727945E-4</v>
      </c>
      <c r="K20" s="111">
        <v>-4.9361862938376855E-4</v>
      </c>
      <c r="L20" s="111">
        <v>1.1527011928771591E-2</v>
      </c>
      <c r="M20" s="118">
        <v>1.9143871512772675E-4</v>
      </c>
      <c r="N20" s="112">
        <v>9.2928863875025067E-2</v>
      </c>
      <c r="O20" s="112">
        <v>0.10071307300509338</v>
      </c>
      <c r="P20" s="111">
        <v>9.6652664741401939E-2</v>
      </c>
      <c r="Q20" s="112">
        <v>2.3928356518353334E-2</v>
      </c>
      <c r="R20" s="112">
        <v>2.5575551782682511E-2</v>
      </c>
      <c r="S20" s="111">
        <v>2.4258335521134156E-2</v>
      </c>
      <c r="T20" s="112">
        <v>0.11999575236274822</v>
      </c>
      <c r="U20" s="112">
        <v>0.13951782682512734</v>
      </c>
      <c r="V20" s="111">
        <v>0.14128380152270936</v>
      </c>
      <c r="W20" s="117">
        <v>2.3597984732103878E-5</v>
      </c>
      <c r="X20" s="116">
        <v>1.3582342954159593E-5</v>
      </c>
      <c r="Y20" s="130">
        <v>2.1002887897085849E-4</v>
      </c>
    </row>
    <row r="21" spans="1:25" s="114" customFormat="1" x14ac:dyDescent="0.3">
      <c r="A21" s="217"/>
      <c r="B21" s="110" t="s">
        <v>155</v>
      </c>
      <c r="C21" s="112">
        <v>7.4021616726842127E-2</v>
      </c>
      <c r="D21" s="112">
        <v>8.3121209766976359E-2</v>
      </c>
      <c r="E21" s="111">
        <v>8.3121209766976359E-2</v>
      </c>
      <c r="F21" s="112">
        <v>0.70088352153910494</v>
      </c>
      <c r="G21" s="112">
        <v>0.64560024191109766</v>
      </c>
      <c r="H21" s="111">
        <v>0.66232677860584832</v>
      </c>
      <c r="I21" s="111">
        <v>1.0915103119253033E-2</v>
      </c>
      <c r="J21" s="111">
        <v>1.8714353168422154E-2</v>
      </c>
      <c r="K21" s="113" t="s">
        <v>95</v>
      </c>
      <c r="L21" s="111">
        <v>-8.4251522797538225E-3</v>
      </c>
      <c r="M21" s="118">
        <v>6.795318185533445E-4</v>
      </c>
      <c r="N21" s="112">
        <v>0.2005698452530322</v>
      </c>
      <c r="O21" s="112">
        <v>0.23154740632817439</v>
      </c>
      <c r="P21" s="111">
        <v>0.23477297895902546</v>
      </c>
      <c r="Q21" s="113" t="s">
        <v>95</v>
      </c>
      <c r="R21" s="113" t="s">
        <v>95</v>
      </c>
      <c r="S21" s="113" t="s">
        <v>95</v>
      </c>
      <c r="T21" s="112">
        <v>9.8494353826850692E-2</v>
      </c>
      <c r="U21" s="112">
        <v>0.12265992247848916</v>
      </c>
      <c r="V21" s="111">
        <v>0.1021519858729161</v>
      </c>
      <c r="W21" s="117">
        <v>0</v>
      </c>
      <c r="X21" s="116">
        <v>1.3744948731341232E-4</v>
      </c>
      <c r="Y21" s="130">
        <v>7.4825656221005064E-4</v>
      </c>
    </row>
    <row r="22" spans="1:25" s="114" customFormat="1" x14ac:dyDescent="0.3">
      <c r="A22" s="217"/>
      <c r="B22" s="110" t="s">
        <v>5</v>
      </c>
      <c r="C22" s="112">
        <v>1</v>
      </c>
      <c r="D22" s="112">
        <v>1</v>
      </c>
      <c r="E22" s="111">
        <v>1</v>
      </c>
      <c r="F22" s="112">
        <v>0.8148879111183347</v>
      </c>
      <c r="G22" s="112">
        <v>0.79772323244325216</v>
      </c>
      <c r="H22" s="111">
        <v>0.79855168020243505</v>
      </c>
      <c r="I22" s="111">
        <v>7.7538915783583739E-3</v>
      </c>
      <c r="J22" s="111">
        <v>4.6291912469458713E-4</v>
      </c>
      <c r="K22" s="111">
        <v>4.5105031511509137E-3</v>
      </c>
      <c r="L22" s="111">
        <v>3.0163293694224769E-3</v>
      </c>
      <c r="M22" s="118">
        <v>-1.7615251852631277E-4</v>
      </c>
      <c r="N22" s="112">
        <v>3.4590245771271344E-2</v>
      </c>
      <c r="O22" s="112">
        <v>4.104305384815761E-2</v>
      </c>
      <c r="P22" s="111">
        <v>3.8279568934409064E-2</v>
      </c>
      <c r="Q22" s="112">
        <v>2.413016473756922E-2</v>
      </c>
      <c r="R22" s="112">
        <v>2.862182900022393E-2</v>
      </c>
      <c r="S22" s="111">
        <v>3.0886500020047489E-2</v>
      </c>
      <c r="T22" s="112">
        <v>0.12154668338422125</v>
      </c>
      <c r="U22" s="112">
        <v>0.12750492416106463</v>
      </c>
      <c r="V22" s="111">
        <v>0.12754213314206542</v>
      </c>
      <c r="W22" s="117">
        <v>4.7714687068274959E-3</v>
      </c>
      <c r="X22" s="116">
        <v>4.6111169505390296E-3</v>
      </c>
      <c r="Y22" s="130">
        <v>4.5151403101569496E-3</v>
      </c>
    </row>
    <row r="23" spans="1:25" s="114" customFormat="1" x14ac:dyDescent="0.3">
      <c r="A23" s="217" t="s">
        <v>87</v>
      </c>
      <c r="B23" s="110" t="s">
        <v>153</v>
      </c>
      <c r="C23" s="112">
        <v>0.35979517784964177</v>
      </c>
      <c r="D23" s="112">
        <v>0.35501391012654432</v>
      </c>
      <c r="E23" s="111">
        <v>0.35501391012654432</v>
      </c>
      <c r="F23" s="112">
        <v>0.79776176792884013</v>
      </c>
      <c r="G23" s="112">
        <v>0.80342035703619019</v>
      </c>
      <c r="H23" s="111">
        <v>0.81989739466267741</v>
      </c>
      <c r="I23" s="111">
        <v>-1.93063321801622E-2</v>
      </c>
      <c r="J23" s="113" t="s">
        <v>95</v>
      </c>
      <c r="K23" s="111">
        <v>-1.6625340759636786E-2</v>
      </c>
      <c r="L23" s="111">
        <v>-2.7442421582514961E-3</v>
      </c>
      <c r="M23" s="118">
        <v>4.6183521154464881E-5</v>
      </c>
      <c r="N23" s="113" t="s">
        <v>95</v>
      </c>
      <c r="O23" s="113" t="s">
        <v>95</v>
      </c>
      <c r="P23" s="113" t="s">
        <v>95</v>
      </c>
      <c r="Q23" s="112">
        <v>0.16758964147766017</v>
      </c>
      <c r="R23" s="112">
        <v>0.16256847257908813</v>
      </c>
      <c r="S23" s="111">
        <v>0.14845371626873738</v>
      </c>
      <c r="T23" s="112">
        <v>3.4580511216213569E-2</v>
      </c>
      <c r="U23" s="112">
        <v>3.3926715743575572E-2</v>
      </c>
      <c r="V23" s="111">
        <v>3.1509371321643075E-2</v>
      </c>
      <c r="W23" s="117">
        <v>1.6339050548665317E-6</v>
      </c>
      <c r="X23" s="116">
        <v>3.3558135554732762E-5</v>
      </c>
      <c r="Y23" s="130">
        <v>6.3779541459264524E-5</v>
      </c>
    </row>
    <row r="24" spans="1:25" s="114" customFormat="1" x14ac:dyDescent="0.3">
      <c r="A24" s="217"/>
      <c r="B24" s="110" t="s">
        <v>154</v>
      </c>
      <c r="C24" s="112">
        <v>0.16207000408962371</v>
      </c>
      <c r="D24" s="112">
        <v>0.16384919838316497</v>
      </c>
      <c r="E24" s="111">
        <v>0.16384919838316497</v>
      </c>
      <c r="F24" s="112">
        <v>0.7277965925454829</v>
      </c>
      <c r="G24" s="112">
        <v>0.73947965733827603</v>
      </c>
      <c r="H24" s="111">
        <v>0.75579450714170682</v>
      </c>
      <c r="I24" s="111">
        <v>-2.2156382199827296E-2</v>
      </c>
      <c r="J24" s="111">
        <v>-2.7791717512062955E-3</v>
      </c>
      <c r="K24" s="111">
        <v>-1.7171354679268669E-2</v>
      </c>
      <c r="L24" s="111">
        <v>-2.2507765672571609E-3</v>
      </c>
      <c r="M24" s="118">
        <v>6.4660443928933823E-5</v>
      </c>
      <c r="N24" s="112">
        <v>3.6058660160155923E-2</v>
      </c>
      <c r="O24" s="112">
        <v>2.927942393663497E-2</v>
      </c>
      <c r="P24" s="111">
        <v>2.9889870297189154E-2</v>
      </c>
      <c r="Q24" s="112">
        <v>0.18429417618118923</v>
      </c>
      <c r="R24" s="112">
        <v>0.17944659816502198</v>
      </c>
      <c r="S24" s="111">
        <v>0.16469903249383694</v>
      </c>
      <c r="T24" s="112">
        <v>5.178044395328564E-2</v>
      </c>
      <c r="U24" s="112">
        <v>5.1731304540667752E-2</v>
      </c>
      <c r="V24" s="111">
        <v>4.9505097679719536E-2</v>
      </c>
      <c r="W24" s="117">
        <v>0</v>
      </c>
      <c r="X24" s="116">
        <v>2.1813237484352031E-5</v>
      </c>
      <c r="Y24" s="130">
        <v>7.5567062671109842E-5</v>
      </c>
    </row>
    <row r="25" spans="1:25" s="114" customFormat="1" x14ac:dyDescent="0.3">
      <c r="A25" s="217"/>
      <c r="B25" s="110" t="s">
        <v>156</v>
      </c>
      <c r="C25" s="112">
        <v>0.23062087620628713</v>
      </c>
      <c r="D25" s="112">
        <v>0.23079928971087468</v>
      </c>
      <c r="E25" s="111">
        <v>0.23079928971087468</v>
      </c>
      <c r="F25" s="112">
        <v>0.78325848949991295</v>
      </c>
      <c r="G25" s="112">
        <v>0.78564994644539365</v>
      </c>
      <c r="H25" s="111">
        <v>0.79678369931977477</v>
      </c>
      <c r="I25" s="111">
        <v>-1.2329481347121529E-2</v>
      </c>
      <c r="J25" s="111">
        <v>-1.1454148157529764E-3</v>
      </c>
      <c r="K25" s="111">
        <v>-8.9303796853868606E-3</v>
      </c>
      <c r="L25" s="111">
        <v>-2.3115510241062537E-3</v>
      </c>
      <c r="M25" s="118">
        <v>7.7287005802768118E-5</v>
      </c>
      <c r="N25" s="112">
        <v>3.1646833404849202E-2</v>
      </c>
      <c r="O25" s="112">
        <v>2.7592881754010142E-2</v>
      </c>
      <c r="P25" s="111">
        <v>2.8474442763676694E-2</v>
      </c>
      <c r="Q25" s="112">
        <v>0.11727979131528302</v>
      </c>
      <c r="R25" s="112">
        <v>0.11684367646995565</v>
      </c>
      <c r="S25" s="111">
        <v>0.10813135420723248</v>
      </c>
      <c r="T25" s="112">
        <v>6.7749459382527757E-2</v>
      </c>
      <c r="U25" s="112">
        <v>6.9808536905361054E-2</v>
      </c>
      <c r="V25" s="111">
        <v>6.6467447119838152E-2</v>
      </c>
      <c r="W25" s="117">
        <v>8.4969347307958651E-7</v>
      </c>
      <c r="X25" s="116">
        <v>3.355228349098605E-5</v>
      </c>
      <c r="Y25" s="130">
        <v>9.4487994284800941E-5</v>
      </c>
    </row>
    <row r="26" spans="1:25" s="114" customFormat="1" x14ac:dyDescent="0.3">
      <c r="A26" s="217"/>
      <c r="B26" s="110" t="s">
        <v>155</v>
      </c>
      <c r="C26" s="112">
        <v>0.24751394185444742</v>
      </c>
      <c r="D26" s="112">
        <v>0.25033760177941605</v>
      </c>
      <c r="E26" s="111">
        <v>0.25033760177941605</v>
      </c>
      <c r="F26" s="112">
        <v>0.87540762708979392</v>
      </c>
      <c r="G26" s="112">
        <v>0.86831249281190392</v>
      </c>
      <c r="H26" s="111">
        <v>0.87506672397277585</v>
      </c>
      <c r="I26" s="111">
        <v>-3.2066640219269305E-3</v>
      </c>
      <c r="J26" s="111">
        <v>-2.0227934240887036E-3</v>
      </c>
      <c r="K26" s="113" t="s">
        <v>95</v>
      </c>
      <c r="L26" s="111">
        <v>-1.266939955400323E-3</v>
      </c>
      <c r="M26" s="118">
        <v>1.038203700923543E-4</v>
      </c>
      <c r="N26" s="112">
        <v>2.9236728912844005E-2</v>
      </c>
      <c r="O26" s="112">
        <v>2.7871173454212323E-2</v>
      </c>
      <c r="P26" s="111">
        <v>2.6531157759439462E-2</v>
      </c>
      <c r="Q26" s="113" t="s">
        <v>95</v>
      </c>
      <c r="R26" s="113" t="s">
        <v>95</v>
      </c>
      <c r="S26" s="113" t="s">
        <v>95</v>
      </c>
      <c r="T26" s="112">
        <v>9.5304975128710806E-2</v>
      </c>
      <c r="U26" s="112">
        <v>0.10372115342668935</v>
      </c>
      <c r="V26" s="111">
        <v>9.8246124322299747E-2</v>
      </c>
      <c r="W26" s="117">
        <v>0</v>
      </c>
      <c r="X26" s="116">
        <v>5.2349168956942807E-5</v>
      </c>
      <c r="Y26" s="130">
        <v>1.2999495457082571E-4</v>
      </c>
    </row>
    <row r="27" spans="1:25" s="114" customFormat="1" x14ac:dyDescent="0.3">
      <c r="A27" s="217"/>
      <c r="B27" s="110" t="s">
        <v>5</v>
      </c>
      <c r="C27" s="112">
        <v>1</v>
      </c>
      <c r="D27" s="112">
        <v>1</v>
      </c>
      <c r="E27" s="111">
        <v>1</v>
      </c>
      <c r="F27" s="112">
        <v>0.80229618555878823</v>
      </c>
      <c r="G27" s="112">
        <v>0.80508726814883824</v>
      </c>
      <c r="H27" s="111">
        <v>0.81786414940378749</v>
      </c>
      <c r="I27" s="111">
        <v>-1.4172422549974195E-2</v>
      </c>
      <c r="J27" s="111">
        <v>-1.1897957071181527E-3</v>
      </c>
      <c r="K27" s="111">
        <v>-1.0890650698989257E-2</v>
      </c>
      <c r="L27" s="111">
        <v>-2.155906938624351E-3</v>
      </c>
      <c r="M27" s="118">
        <v>7.0752466079851162E-5</v>
      </c>
      <c r="N27" s="112">
        <v>2.0378945668751453E-2</v>
      </c>
      <c r="O27" s="112">
        <v>1.8143030372345822E-2</v>
      </c>
      <c r="P27" s="111">
        <v>1.8071192313430486E-2</v>
      </c>
      <c r="Q27" s="112">
        <v>0.11721367098301268</v>
      </c>
      <c r="R27" s="112">
        <v>0.11408368791199976</v>
      </c>
      <c r="S27" s="111">
        <v>0.10475802874851696</v>
      </c>
      <c r="T27" s="112">
        <v>6.004770770418872E-2</v>
      </c>
      <c r="U27" s="112">
        <v>6.2597654330327338E-2</v>
      </c>
      <c r="V27" s="111">
        <v>5.9166774078633681E-2</v>
      </c>
      <c r="W27" s="117">
        <v>7.8382821307350994E-7</v>
      </c>
      <c r="X27" s="116">
        <v>3.6336495005518975E-5</v>
      </c>
      <c r="Y27" s="130">
        <v>8.9312627689147405E-5</v>
      </c>
    </row>
    <row r="28" spans="1:25" s="114" customFormat="1" x14ac:dyDescent="0.3">
      <c r="A28" s="217" t="s">
        <v>88</v>
      </c>
      <c r="B28" s="110" t="s">
        <v>153</v>
      </c>
      <c r="C28" s="112">
        <v>0.63611690011147193</v>
      </c>
      <c r="D28" s="112">
        <v>0.62061771739683513</v>
      </c>
      <c r="E28" s="111">
        <v>0.62061771739683513</v>
      </c>
      <c r="F28" s="112">
        <v>0.93660952380952378</v>
      </c>
      <c r="G28" s="112">
        <v>0.93768959580224642</v>
      </c>
      <c r="H28" s="111">
        <v>0.94950687010031187</v>
      </c>
      <c r="I28" s="111">
        <v>-1.2357310294426771E-2</v>
      </c>
      <c r="J28" s="113" t="s">
        <v>95</v>
      </c>
      <c r="K28" s="111">
        <v>-3.1516287035222926E-3</v>
      </c>
      <c r="L28" s="111">
        <v>-9.8933592831304921E-3</v>
      </c>
      <c r="M28" s="118">
        <v>6.8767769222602112E-4</v>
      </c>
      <c r="N28" s="113" t="s">
        <v>95</v>
      </c>
      <c r="O28" s="113" t="s">
        <v>95</v>
      </c>
      <c r="P28" s="113" t="s">
        <v>95</v>
      </c>
      <c r="Q28" s="112">
        <v>2.6666666666666668E-2</v>
      </c>
      <c r="R28" s="112">
        <v>2.5662048044601132E-2</v>
      </c>
      <c r="S28" s="111">
        <v>2.3012728652111607E-2</v>
      </c>
      <c r="T28" s="112">
        <v>3.6495238095238094E-2</v>
      </c>
      <c r="U28" s="112">
        <v>3.6566368779207999E-2</v>
      </c>
      <c r="V28" s="111">
        <v>2.6637444154092558E-2</v>
      </c>
      <c r="W28" s="117">
        <v>2.2857142857142857E-4</v>
      </c>
      <c r="X28" s="116">
        <v>8.1987373944412557E-5</v>
      </c>
      <c r="Y28" s="130">
        <v>8.429570934839417E-4</v>
      </c>
    </row>
    <row r="29" spans="1:25" s="114" customFormat="1" x14ac:dyDescent="0.3">
      <c r="A29" s="217"/>
      <c r="B29" s="110" t="s">
        <v>154</v>
      </c>
      <c r="C29" s="112">
        <v>0.12164978432607958</v>
      </c>
      <c r="D29" s="112">
        <v>0.12776675316745534</v>
      </c>
      <c r="E29" s="111">
        <v>0.12776675316745534</v>
      </c>
      <c r="F29" s="112">
        <v>0.86932270916334664</v>
      </c>
      <c r="G29" s="112">
        <v>0.89127837514934294</v>
      </c>
      <c r="H29" s="111">
        <v>0.87892561983471074</v>
      </c>
      <c r="I29" s="111">
        <v>1.3749223216340534E-3</v>
      </c>
      <c r="J29" s="111">
        <v>8.0818610356373291E-3</v>
      </c>
      <c r="K29" s="111">
        <v>8.1456415124674802E-4</v>
      </c>
      <c r="L29" s="111">
        <v>-7.1230964907480765E-3</v>
      </c>
      <c r="M29" s="118">
        <v>0</v>
      </c>
      <c r="N29" s="112">
        <v>3.1075697211155377E-2</v>
      </c>
      <c r="O29" s="112">
        <v>2.5487853444842692E-2</v>
      </c>
      <c r="P29" s="111">
        <v>3.6363636363636362E-2</v>
      </c>
      <c r="Q29" s="112">
        <v>6.2151394422310755E-2</v>
      </c>
      <c r="R29" s="112">
        <v>4.778972520908005E-2</v>
      </c>
      <c r="S29" s="111">
        <v>5.578512396694215E-2</v>
      </c>
      <c r="T29" s="112">
        <v>3.6653386454183264E-2</v>
      </c>
      <c r="U29" s="112">
        <v>3.5444046196734372E-2</v>
      </c>
      <c r="V29" s="111">
        <v>2.8925619834710745E-2</v>
      </c>
      <c r="W29" s="117">
        <v>0</v>
      </c>
      <c r="X29" s="116">
        <v>0</v>
      </c>
      <c r="Y29" s="130">
        <v>0</v>
      </c>
    </row>
    <row r="30" spans="1:25" s="114" customFormat="1" x14ac:dyDescent="0.3">
      <c r="A30" s="217"/>
      <c r="B30" s="110" t="s">
        <v>156</v>
      </c>
      <c r="C30" s="112">
        <v>0.1498085591043474</v>
      </c>
      <c r="D30" s="112">
        <v>0.15646466188368188</v>
      </c>
      <c r="E30" s="111">
        <v>0.15646466188368188</v>
      </c>
      <c r="F30" s="112">
        <v>0.80232934325461014</v>
      </c>
      <c r="G30" s="112">
        <v>0.82666666666666666</v>
      </c>
      <c r="H30" s="111">
        <v>0.80932681459195188</v>
      </c>
      <c r="I30" s="111">
        <v>5.1711903686865179E-3</v>
      </c>
      <c r="J30" s="111">
        <v>5.9721932939174605E-3</v>
      </c>
      <c r="K30" s="111">
        <v>3.4523455801832338E-3</v>
      </c>
      <c r="L30" s="111">
        <v>-4.2533485054141382E-3</v>
      </c>
      <c r="M30" s="118">
        <v>0</v>
      </c>
      <c r="N30" s="112">
        <v>0.12002588159171788</v>
      </c>
      <c r="O30" s="112">
        <v>9.5934959349593493E-2</v>
      </c>
      <c r="P30" s="111">
        <v>0.11395261376457315</v>
      </c>
      <c r="Q30" s="112">
        <v>2.7822711096732448E-2</v>
      </c>
      <c r="R30" s="112">
        <v>3.4471544715447153E-2</v>
      </c>
      <c r="S30" s="111">
        <v>3.4599473486273034E-2</v>
      </c>
      <c r="T30" s="112">
        <v>4.9822064056939501E-2</v>
      </c>
      <c r="U30" s="112">
        <v>4.2926829268292686E-2</v>
      </c>
      <c r="V30" s="111">
        <v>4.2121098157201955E-2</v>
      </c>
      <c r="W30" s="117">
        <v>0</v>
      </c>
      <c r="X30" s="116">
        <v>0</v>
      </c>
      <c r="Y30" s="130">
        <v>0</v>
      </c>
    </row>
    <row r="31" spans="1:25" s="114" customFormat="1" x14ac:dyDescent="0.3">
      <c r="A31" s="217"/>
      <c r="B31" s="110" t="s">
        <v>155</v>
      </c>
      <c r="C31" s="112">
        <v>9.2424756458101096E-2</v>
      </c>
      <c r="D31" s="112">
        <v>9.5150867552027674E-2</v>
      </c>
      <c r="E31" s="111">
        <v>9.5150867552027674E-2</v>
      </c>
      <c r="F31" s="112">
        <v>0.80073413738856847</v>
      </c>
      <c r="G31" s="112">
        <v>0.82513368983957214</v>
      </c>
      <c r="H31" s="111">
        <v>0.78378378378378377</v>
      </c>
      <c r="I31" s="111">
        <v>2.9150129830286531E-2</v>
      </c>
      <c r="J31" s="111">
        <v>1.7643428451478343E-2</v>
      </c>
      <c r="K31" s="113" t="s">
        <v>95</v>
      </c>
      <c r="L31" s="111">
        <v>1.0618807046827654E-2</v>
      </c>
      <c r="M31" s="118">
        <v>1.1500862564692352E-3</v>
      </c>
      <c r="N31" s="112">
        <v>0.15679077084425799</v>
      </c>
      <c r="O31" s="112">
        <v>0.12994652406417112</v>
      </c>
      <c r="P31" s="111">
        <v>0.16101207590569291</v>
      </c>
      <c r="Q31" s="113" t="s">
        <v>95</v>
      </c>
      <c r="R31" s="113" t="s">
        <v>95</v>
      </c>
      <c r="S31" s="113" t="s">
        <v>95</v>
      </c>
      <c r="T31" s="112">
        <v>4.195070791819612E-2</v>
      </c>
      <c r="U31" s="112">
        <v>4.4919786096256686E-2</v>
      </c>
      <c r="V31" s="111">
        <v>5.4054054054054057E-2</v>
      </c>
      <c r="W31" s="117">
        <v>0</v>
      </c>
      <c r="X31" s="116">
        <v>0</v>
      </c>
      <c r="Y31" s="130">
        <v>1.1500862564692352E-3</v>
      </c>
    </row>
    <row r="32" spans="1:25" s="114" customFormat="1" x14ac:dyDescent="0.3">
      <c r="A32" s="217"/>
      <c r="B32" s="110" t="s">
        <v>5</v>
      </c>
      <c r="C32" s="112">
        <v>1</v>
      </c>
      <c r="D32" s="112">
        <v>1</v>
      </c>
      <c r="E32" s="111">
        <v>1</v>
      </c>
      <c r="F32" s="112">
        <v>0.8957495274560171</v>
      </c>
      <c r="G32" s="112">
        <v>0.90367882765989926</v>
      </c>
      <c r="H32" s="111">
        <v>0.90498367325089668</v>
      </c>
      <c r="I32" s="111">
        <v>-5.2694956929384418E-3</v>
      </c>
      <c r="J32" s="111">
        <v>2.4768176236309794E-3</v>
      </c>
      <c r="K32" s="111">
        <v>-1.293707344229407E-3</v>
      </c>
      <c r="L32" s="111">
        <v>-6.9241303144556357E-3</v>
      </c>
      <c r="M32" s="118">
        <v>5.4422341641404293E-4</v>
      </c>
      <c r="N32" s="112">
        <v>3.6252605050162361E-2</v>
      </c>
      <c r="O32" s="112">
        <v>3.0631455757390728E-2</v>
      </c>
      <c r="P32" s="111">
        <v>3.5918848027407524E-2</v>
      </c>
      <c r="Q32" s="112">
        <v>2.8691901323123152E-2</v>
      </c>
      <c r="R32" s="112">
        <v>2.7425838294407978E-2</v>
      </c>
      <c r="S32" s="111">
        <v>2.6765162464536158E-2</v>
      </c>
      <c r="T32" s="112">
        <v>3.9015169873503612E-2</v>
      </c>
      <c r="U32" s="112">
        <v>3.8212995471429298E-2</v>
      </c>
      <c r="V32" s="111">
        <v>3.1689952358010816E-2</v>
      </c>
      <c r="W32" s="117">
        <v>1.4539814859690787E-4</v>
      </c>
      <c r="X32" s="116">
        <v>5.0882816872742075E-5</v>
      </c>
      <c r="Y32" s="130">
        <v>6.4236389914886784E-4</v>
      </c>
    </row>
    <row r="33" spans="1:25" s="114" customFormat="1" x14ac:dyDescent="0.3">
      <c r="A33" s="217" t="s">
        <v>89</v>
      </c>
      <c r="B33" s="110" t="s">
        <v>153</v>
      </c>
      <c r="C33" s="112">
        <v>0.81931755159228237</v>
      </c>
      <c r="D33" s="112">
        <v>0.81680376558340972</v>
      </c>
      <c r="E33" s="111">
        <v>0.81680376558340972</v>
      </c>
      <c r="F33" s="112">
        <v>0.77722754640350566</v>
      </c>
      <c r="G33" s="112">
        <v>0.77669152167909417</v>
      </c>
      <c r="H33" s="111">
        <v>0.77263598757273555</v>
      </c>
      <c r="I33" s="111">
        <v>4.3235464685643654E-3</v>
      </c>
      <c r="J33" s="113" t="s">
        <v>95</v>
      </c>
      <c r="K33" s="111">
        <v>9.1576960628856688E-3</v>
      </c>
      <c r="L33" s="111">
        <v>-4.7241066930618192E-2</v>
      </c>
      <c r="M33" s="118">
        <v>3.3512468851301692E-2</v>
      </c>
      <c r="N33" s="113" t="s">
        <v>95</v>
      </c>
      <c r="O33" s="113" t="s">
        <v>95</v>
      </c>
      <c r="P33" s="113" t="s">
        <v>95</v>
      </c>
      <c r="Q33" s="112">
        <v>1.5176885532081656E-2</v>
      </c>
      <c r="R33" s="112">
        <v>1.3127128785786615E-2</v>
      </c>
      <c r="S33" s="111">
        <v>2.3309703221819803E-2</v>
      </c>
      <c r="T33" s="112">
        <v>0.20079090811927749</v>
      </c>
      <c r="U33" s="112">
        <v>0.20399521310871765</v>
      </c>
      <c r="V33" s="111">
        <v>0.1551519936833794</v>
      </c>
      <c r="W33" s="117">
        <v>1.6566318714596173E-3</v>
      </c>
      <c r="X33" s="116">
        <v>1.6938230691337568E-3</v>
      </c>
      <c r="Y33" s="130">
        <v>3.5187696321598377E-2</v>
      </c>
    </row>
    <row r="34" spans="1:25" s="114" customFormat="1" x14ac:dyDescent="0.3">
      <c r="A34" s="217"/>
      <c r="B34" s="110" t="s">
        <v>154</v>
      </c>
      <c r="C34" s="112">
        <v>7.8183834904696575E-2</v>
      </c>
      <c r="D34" s="112">
        <v>8.6981367580492353E-2</v>
      </c>
      <c r="E34" s="111">
        <v>8.6981367580492353E-2</v>
      </c>
      <c r="F34" s="112">
        <v>0.71457905544147848</v>
      </c>
      <c r="G34" s="112">
        <v>0.8227869986168741</v>
      </c>
      <c r="H34" s="111">
        <v>0.764645726807889</v>
      </c>
      <c r="I34" s="111">
        <v>4.0373002212872322E-3</v>
      </c>
      <c r="J34" s="111">
        <v>8.4023155555072448E-3</v>
      </c>
      <c r="K34" s="111">
        <v>7.6646364549820059E-3</v>
      </c>
      <c r="L34" s="111">
        <v>-1.6078730025226459E-2</v>
      </c>
      <c r="M34" s="118">
        <v>4.2601811452878989E-3</v>
      </c>
      <c r="N34" s="112">
        <v>0.11685644950532015</v>
      </c>
      <c r="O34" s="112">
        <v>3.8727524204702629E-2</v>
      </c>
      <c r="P34" s="111">
        <v>8.6194302410518633E-2</v>
      </c>
      <c r="Q34" s="112">
        <v>5.5814821728579427E-2</v>
      </c>
      <c r="R34" s="112">
        <v>3.1120331950207469E-2</v>
      </c>
      <c r="S34" s="111">
        <v>5.1132213294375457E-2</v>
      </c>
      <c r="T34" s="112">
        <v>0.11274967332462199</v>
      </c>
      <c r="U34" s="112">
        <v>0.10494467496542186</v>
      </c>
      <c r="V34" s="111">
        <v>9.2768444119795471E-2</v>
      </c>
      <c r="W34" s="117">
        <v>1.3067015120403211E-3</v>
      </c>
      <c r="X34" s="116">
        <v>6.9156293222683268E-4</v>
      </c>
      <c r="Y34" s="130">
        <v>5.2593133674214759E-3</v>
      </c>
    </row>
    <row r="35" spans="1:25" s="114" customFormat="1" x14ac:dyDescent="0.3">
      <c r="A35" s="217"/>
      <c r="B35" s="110" t="s">
        <v>156</v>
      </c>
      <c r="C35" s="112">
        <v>7.3061093435301677E-2</v>
      </c>
      <c r="D35" s="112">
        <v>6.8153450531602933E-2</v>
      </c>
      <c r="E35" s="111">
        <v>6.8153450531602933E-2</v>
      </c>
      <c r="F35" s="112">
        <v>0.74230922892528961</v>
      </c>
      <c r="G35" s="112">
        <v>0.8031774051191527</v>
      </c>
      <c r="H35" s="111">
        <v>0.78379942140790737</v>
      </c>
      <c r="I35" s="111">
        <v>-1.1056104385686272E-2</v>
      </c>
      <c r="J35" s="111">
        <v>-3.2331657896494392E-3</v>
      </c>
      <c r="K35" s="111">
        <v>1.5845066738964051E-3</v>
      </c>
      <c r="L35" s="111">
        <v>-2.0381896738421265E-2</v>
      </c>
      <c r="M35" s="118">
        <v>1.1443342762223297E-2</v>
      </c>
      <c r="N35" s="112">
        <v>0.12724730323611666</v>
      </c>
      <c r="O35" s="112">
        <v>5.7811120917917035E-2</v>
      </c>
      <c r="P35" s="111">
        <v>8.9296046287367412E-2</v>
      </c>
      <c r="Q35" s="112">
        <v>1.6380343587694766E-2</v>
      </c>
      <c r="R35" s="112">
        <v>1.1694616063548102E-2</v>
      </c>
      <c r="S35" s="111">
        <v>1.5621986499517839E-2</v>
      </c>
      <c r="T35" s="112">
        <v>0.1122652816620056</v>
      </c>
      <c r="U35" s="112">
        <v>0.12444836716681378</v>
      </c>
      <c r="V35" s="111">
        <v>9.7974927675988421E-2</v>
      </c>
      <c r="W35" s="117">
        <v>1.9976028765481422E-4</v>
      </c>
      <c r="X35" s="116">
        <v>1.9858781994704323E-3</v>
      </c>
      <c r="Y35" s="130">
        <v>1.253616200578592E-2</v>
      </c>
    </row>
    <row r="36" spans="1:25" s="114" customFormat="1" x14ac:dyDescent="0.3">
      <c r="A36" s="217"/>
      <c r="B36" s="110" t="s">
        <v>155</v>
      </c>
      <c r="C36" s="112">
        <v>2.9437520067719432E-2</v>
      </c>
      <c r="D36" s="112">
        <v>2.8061416304494938E-2</v>
      </c>
      <c r="E36" s="111">
        <v>2.8061416304494938E-2</v>
      </c>
      <c r="F36" s="112">
        <v>0.69310857709469509</v>
      </c>
      <c r="G36" s="112">
        <v>0.73901393354769562</v>
      </c>
      <c r="H36" s="111">
        <v>0.76966030711959055</v>
      </c>
      <c r="I36" s="111">
        <v>-5.3599051798395192E-2</v>
      </c>
      <c r="J36" s="111">
        <v>-3.8329037961768203E-2</v>
      </c>
      <c r="K36" s="113" t="s">
        <v>95</v>
      </c>
      <c r="L36" s="111">
        <v>-1.7010258682802162E-2</v>
      </c>
      <c r="M36" s="118">
        <v>1.7907578838483665E-3</v>
      </c>
      <c r="N36" s="112">
        <v>0.19533961328705998</v>
      </c>
      <c r="O36" s="112">
        <v>0.16237942122186494</v>
      </c>
      <c r="P36" s="111">
        <v>0.14053047929269427</v>
      </c>
      <c r="Q36" s="113" t="s">
        <v>95</v>
      </c>
      <c r="R36" s="113" t="s">
        <v>95</v>
      </c>
      <c r="S36" s="113" t="s">
        <v>95</v>
      </c>
      <c r="T36" s="112">
        <v>0.11105602379771938</v>
      </c>
      <c r="U36" s="112">
        <v>9.6998928188638797E-2</v>
      </c>
      <c r="V36" s="111">
        <v>8.7017217310376926E-2</v>
      </c>
      <c r="W36" s="117">
        <v>0</v>
      </c>
      <c r="X36" s="116">
        <v>1.0718113612004287E-3</v>
      </c>
      <c r="Y36" s="130">
        <v>2.3266635644485808E-3</v>
      </c>
    </row>
    <row r="37" spans="1:25" s="114" customFormat="1" x14ac:dyDescent="0.3">
      <c r="A37" s="217"/>
      <c r="B37" s="110" t="s">
        <v>5</v>
      </c>
      <c r="C37" s="112">
        <v>1</v>
      </c>
      <c r="D37" s="112">
        <v>1</v>
      </c>
      <c r="E37" s="111">
        <v>1</v>
      </c>
      <c r="F37" s="112">
        <v>0.7673020228261187</v>
      </c>
      <c r="G37" s="112">
        <v>0.78144878716333066</v>
      </c>
      <c r="H37" s="111">
        <v>0.7725917336204754</v>
      </c>
      <c r="I37" s="111">
        <v>1.7836713742492849E-3</v>
      </c>
      <c r="J37" s="111">
        <v>6.8134014018882486E-4</v>
      </c>
      <c r="K37" s="111">
        <v>8.5862437423586714E-3</v>
      </c>
      <c r="L37" s="111">
        <v>-4.2733877186384939E-2</v>
      </c>
      <c r="M37" s="118">
        <v>2.822180368115456E-2</v>
      </c>
      <c r="N37" s="112">
        <v>2.4183426252955428E-2</v>
      </c>
      <c r="O37" s="112">
        <v>1.1865196926177121E-2</v>
      </c>
      <c r="P37" s="111">
        <v>1.87056517297551E-2</v>
      </c>
      <c r="Q37" s="112">
        <v>1.7995271315566712E-2</v>
      </c>
      <c r="R37" s="112">
        <v>1.4226205693489933E-2</v>
      </c>
      <c r="S37" s="111">
        <v>2.4696982246886993E-2</v>
      </c>
      <c r="T37" s="112">
        <v>0.18479815522928281</v>
      </c>
      <c r="U37" s="112">
        <v>0.18695580251740679</v>
      </c>
      <c r="V37" s="111">
        <v>0.14314310168695987</v>
      </c>
      <c r="W37" s="117">
        <v>1.4740652091421232E-3</v>
      </c>
      <c r="X37" s="116">
        <v>1.6090951471494956E-3</v>
      </c>
      <c r="Y37" s="130">
        <v>2.9763383859300368E-2</v>
      </c>
    </row>
    <row r="38" spans="1:25" s="121" customFormat="1" ht="15.6" x14ac:dyDescent="0.3">
      <c r="A38" s="207" t="s">
        <v>175</v>
      </c>
      <c r="B38" s="208"/>
      <c r="C38" s="208"/>
      <c r="D38" s="208"/>
      <c r="E38" s="208"/>
      <c r="F38" s="208"/>
      <c r="G38" s="208"/>
      <c r="H38" s="208"/>
      <c r="I38" s="208"/>
      <c r="J38" s="208"/>
      <c r="K38" s="208"/>
      <c r="L38" s="208"/>
      <c r="M38" s="208"/>
      <c r="N38" s="208"/>
      <c r="O38" s="208"/>
      <c r="P38" s="208"/>
      <c r="Q38" s="208"/>
      <c r="R38" s="208"/>
      <c r="S38" s="208"/>
      <c r="T38" s="208"/>
      <c r="U38" s="208"/>
      <c r="V38" s="208"/>
      <c r="W38" s="208"/>
      <c r="X38" s="208"/>
      <c r="Y38" s="209"/>
    </row>
    <row r="39" spans="1:25" s="114" customFormat="1" x14ac:dyDescent="0.3">
      <c r="A39" s="217" t="s">
        <v>84</v>
      </c>
      <c r="B39" s="110" t="s">
        <v>153</v>
      </c>
      <c r="C39" s="112">
        <v>0.59046954187584577</v>
      </c>
      <c r="D39" s="112">
        <v>0.59349703561925216</v>
      </c>
      <c r="E39" s="111">
        <v>0.59349703561925216</v>
      </c>
      <c r="F39" s="112">
        <v>0.97738039131195886</v>
      </c>
      <c r="G39" s="112">
        <v>0.97874273398724165</v>
      </c>
      <c r="H39" s="111">
        <v>0.97502442887524987</v>
      </c>
      <c r="I39" s="111">
        <v>3.0371337743504423E-3</v>
      </c>
      <c r="J39" s="113" t="s">
        <v>95</v>
      </c>
      <c r="K39" s="111">
        <v>2.2678492916640078E-3</v>
      </c>
      <c r="L39" s="111">
        <v>9.3313672535412766E-4</v>
      </c>
      <c r="M39" s="118">
        <v>3.2577371645787113E-5</v>
      </c>
      <c r="N39" s="113" t="s">
        <v>95</v>
      </c>
      <c r="O39" s="113" t="s">
        <v>95</v>
      </c>
      <c r="P39" s="113" t="s">
        <v>95</v>
      </c>
      <c r="Q39" s="112">
        <v>1.6724344559201756E-2</v>
      </c>
      <c r="R39" s="112">
        <v>1.4926625397549548E-2</v>
      </c>
      <c r="S39" s="111">
        <v>1.809333427003966E-2</v>
      </c>
      <c r="T39" s="112">
        <v>5.4468577892086232E-3</v>
      </c>
      <c r="U39" s="112">
        <v>6.0068327394670676E-3</v>
      </c>
      <c r="V39" s="111">
        <v>6.6599819896919731E-3</v>
      </c>
      <c r="W39" s="117">
        <v>1.9390544416465804E-4</v>
      </c>
      <c r="X39" s="116">
        <v>1.0880993395368106E-4</v>
      </c>
      <c r="Y39" s="130">
        <v>1.8393506070495667E-4</v>
      </c>
    </row>
    <row r="40" spans="1:25" s="114" customFormat="1" x14ac:dyDescent="0.3">
      <c r="A40" s="217"/>
      <c r="B40" s="110" t="s">
        <v>154</v>
      </c>
      <c r="C40" s="112">
        <v>7.4495863063670495E-2</v>
      </c>
      <c r="D40" s="112">
        <v>7.4434744720912493E-2</v>
      </c>
      <c r="E40" s="111">
        <v>7.4434744720912493E-2</v>
      </c>
      <c r="F40" s="112">
        <v>0.88055671181411632</v>
      </c>
      <c r="G40" s="112">
        <v>0.88936739557636824</v>
      </c>
      <c r="H40" s="111">
        <v>0.89699767132401864</v>
      </c>
      <c r="I40" s="111">
        <v>-1.2035617628776363E-2</v>
      </c>
      <c r="J40" s="111">
        <v>-1.1955031967957656E-2</v>
      </c>
      <c r="K40" s="111">
        <v>9.1455706711666973E-4</v>
      </c>
      <c r="L40" s="111">
        <v>-1.1441189677891938E-3</v>
      </c>
      <c r="M40" s="118">
        <v>1.2963897273070524E-4</v>
      </c>
      <c r="N40" s="112">
        <v>7.1584856926344545E-2</v>
      </c>
      <c r="O40" s="112">
        <v>6.3103650123343222E-2</v>
      </c>
      <c r="P40" s="111">
        <v>5.5389221556886227E-2</v>
      </c>
      <c r="Q40" s="112">
        <v>3.4431601080123379E-2</v>
      </c>
      <c r="R40" s="112">
        <v>3.436885897060668E-2</v>
      </c>
      <c r="S40" s="111">
        <v>3.5314787092481703E-2</v>
      </c>
      <c r="T40" s="112">
        <v>1.3341444931851899E-2</v>
      </c>
      <c r="U40" s="112">
        <v>1.2919680561943387E-2</v>
      </c>
      <c r="V40" s="111">
        <v>1.1986443779108449E-2</v>
      </c>
      <c r="W40" s="117">
        <v>1.067315594548152E-5</v>
      </c>
      <c r="X40" s="116">
        <v>6.2716895931764013E-5</v>
      </c>
      <c r="Y40" s="130">
        <v>1.6633399866932801E-4</v>
      </c>
    </row>
    <row r="41" spans="1:25" s="114" customFormat="1" x14ac:dyDescent="0.3">
      <c r="A41" s="217"/>
      <c r="B41" s="110" t="s">
        <v>156</v>
      </c>
      <c r="C41" s="112">
        <v>0.19831850990781541</v>
      </c>
      <c r="D41" s="112">
        <v>0.197570141449979</v>
      </c>
      <c r="E41" s="111">
        <v>0.197570141449979</v>
      </c>
      <c r="F41" s="112">
        <v>0.89159824235037521</v>
      </c>
      <c r="G41" s="112">
        <v>0.90695824423362437</v>
      </c>
      <c r="H41" s="111">
        <v>0.90374838963503534</v>
      </c>
      <c r="I41" s="111">
        <v>-4.4701463430355526E-3</v>
      </c>
      <c r="J41" s="111">
        <v>-5.8455418296733813E-3</v>
      </c>
      <c r="K41" s="111">
        <v>2.1000691207358549E-4</v>
      </c>
      <c r="L41" s="111">
        <v>1.150057977055103E-3</v>
      </c>
      <c r="M41" s="118">
        <v>1.6367979631599076E-4</v>
      </c>
      <c r="N41" s="112">
        <v>5.4036500096221692E-2</v>
      </c>
      <c r="O41" s="112">
        <v>4.0460128618629618E-2</v>
      </c>
      <c r="P41" s="111">
        <v>4.1402772527752277E-2</v>
      </c>
      <c r="Q41" s="112">
        <v>3.1011450381679389E-2</v>
      </c>
      <c r="R41" s="112">
        <v>2.7799109199815698E-2</v>
      </c>
      <c r="S41" s="111">
        <v>2.9615286702821129E-2</v>
      </c>
      <c r="T41" s="112">
        <v>2.30571236128039E-2</v>
      </c>
      <c r="U41" s="112">
        <v>2.4569860078998459E-2</v>
      </c>
      <c r="V41" s="111">
        <v>2.4963549822956285E-2</v>
      </c>
      <c r="W41" s="117">
        <v>7.2166271088588101E-5</v>
      </c>
      <c r="X41" s="116">
        <v>7.8762173678469178E-5</v>
      </c>
      <c r="Y41" s="130">
        <v>2.3914401869951939E-4</v>
      </c>
    </row>
    <row r="42" spans="1:25" s="114" customFormat="1" x14ac:dyDescent="0.3">
      <c r="A42" s="217"/>
      <c r="B42" s="110" t="s">
        <v>155</v>
      </c>
      <c r="C42" s="112">
        <v>0.13671608515266831</v>
      </c>
      <c r="D42" s="112">
        <v>0.13449807820985638</v>
      </c>
      <c r="E42" s="111">
        <v>0.13449807820985638</v>
      </c>
      <c r="F42" s="112">
        <v>0.9118856391795146</v>
      </c>
      <c r="G42" s="112">
        <v>0.91735169062563271</v>
      </c>
      <c r="H42" s="111">
        <v>0.90933447459137495</v>
      </c>
      <c r="I42" s="111">
        <v>5.2841903111986444E-3</v>
      </c>
      <c r="J42" s="111">
        <v>-3.5249455260073781E-5</v>
      </c>
      <c r="K42" s="113" t="s">
        <v>95</v>
      </c>
      <c r="L42" s="111">
        <v>5.1148182829717295E-3</v>
      </c>
      <c r="M42" s="118">
        <v>2.7655553146947872E-4</v>
      </c>
      <c r="N42" s="112">
        <v>5.3737488877386635E-2</v>
      </c>
      <c r="O42" s="112">
        <v>4.6701183004078328E-2</v>
      </c>
      <c r="P42" s="111">
        <v>5.0184086485472408E-2</v>
      </c>
      <c r="Q42" s="113" t="s">
        <v>95</v>
      </c>
      <c r="R42" s="113" t="s">
        <v>95</v>
      </c>
      <c r="S42" s="113" t="s">
        <v>95</v>
      </c>
      <c r="T42" s="112">
        <v>3.4138426375569214E-2</v>
      </c>
      <c r="U42" s="112">
        <v>3.5738871373615248E-2</v>
      </c>
      <c r="V42" s="111">
        <v>4.0053467157563964E-2</v>
      </c>
      <c r="W42" s="117">
        <v>5.8157455495007183E-5</v>
      </c>
      <c r="X42" s="116">
        <v>1.1569722037428051E-4</v>
      </c>
      <c r="Y42" s="130">
        <v>3.6348286940412257E-4</v>
      </c>
    </row>
    <row r="43" spans="1:25" s="114" customFormat="1" x14ac:dyDescent="0.3">
      <c r="A43" s="217"/>
      <c r="B43" s="110" t="s">
        <v>5</v>
      </c>
      <c r="C43" s="112">
        <v>1</v>
      </c>
      <c r="D43" s="112">
        <v>1</v>
      </c>
      <c r="E43" s="111">
        <v>1</v>
      </c>
      <c r="F43" s="112">
        <v>0.9442010536744232</v>
      </c>
      <c r="G43" s="112">
        <v>0.94965065434231211</v>
      </c>
      <c r="H43" s="111">
        <v>0.94661194416410033</v>
      </c>
      <c r="I43" s="111">
        <v>3.1390984426726831E-4</v>
      </c>
      <c r="J43" s="111">
        <v>-2.3728999625547108E-3</v>
      </c>
      <c r="K43" s="111">
        <v>1.5333687640017718E-3</v>
      </c>
      <c r="L43" s="111">
        <v>1.2096679984592192E-3</v>
      </c>
      <c r="M43" s="118">
        <v>9.8013862054338569E-5</v>
      </c>
      <c r="N43" s="112">
        <v>2.3395992983984974E-2</v>
      </c>
      <c r="O43" s="112">
        <v>1.8972036786331171E-2</v>
      </c>
      <c r="P43" s="111">
        <v>1.8811114922603362E-2</v>
      </c>
      <c r="Q43" s="112">
        <v>1.8590372538948265E-2</v>
      </c>
      <c r="R43" s="112">
        <v>1.6909419105861849E-2</v>
      </c>
      <c r="S43" s="111">
        <v>1.9283264586406827E-2</v>
      </c>
      <c r="T43" s="112">
        <v>1.3450012483163631E-2</v>
      </c>
      <c r="U43" s="112">
        <v>1.4187790797192786E-2</v>
      </c>
      <c r="V43" s="111">
        <v>1.5028569638637428E-2</v>
      </c>
      <c r="W43" s="117">
        <v>1.3755333173251998E-4</v>
      </c>
      <c r="X43" s="116">
        <v>1.0036879697493114E-4</v>
      </c>
      <c r="Y43" s="130">
        <v>2.1697492640806413E-4</v>
      </c>
    </row>
    <row r="44" spans="1:25" s="114" customFormat="1" x14ac:dyDescent="0.3">
      <c r="A44" s="217" t="s">
        <v>85</v>
      </c>
      <c r="B44" s="110" t="s">
        <v>153</v>
      </c>
      <c r="C44" s="112">
        <v>0.65723797738842082</v>
      </c>
      <c r="D44" s="112">
        <v>0.67039857643706768</v>
      </c>
      <c r="E44" s="111">
        <v>0.67039857643706768</v>
      </c>
      <c r="F44" s="112">
        <v>0.97125290699335465</v>
      </c>
      <c r="G44" s="112">
        <v>0.96784794527040907</v>
      </c>
      <c r="H44" s="111">
        <v>0.97001545514557397</v>
      </c>
      <c r="I44" s="111">
        <v>-4.6502901369205318E-4</v>
      </c>
      <c r="J44" s="113" t="s">
        <v>95</v>
      </c>
      <c r="K44" s="111">
        <v>-1.2731504359252636E-3</v>
      </c>
      <c r="L44" s="111">
        <v>-9.1887410390264004E-4</v>
      </c>
      <c r="M44" s="118">
        <v>2.0754430385414458E-4</v>
      </c>
      <c r="N44" s="113" t="s">
        <v>95</v>
      </c>
      <c r="O44" s="113" t="s">
        <v>95</v>
      </c>
      <c r="P44" s="113" t="s">
        <v>95</v>
      </c>
      <c r="Q44" s="112">
        <v>1.5570627796284762E-2</v>
      </c>
      <c r="R44" s="112">
        <v>1.420641566471279E-2</v>
      </c>
      <c r="S44" s="111">
        <v>1.3615371294573513E-2</v>
      </c>
      <c r="T44" s="112">
        <v>1.2562211086286992E-2</v>
      </c>
      <c r="U44" s="112">
        <v>1.7303124621469462E-2</v>
      </c>
      <c r="V44" s="111">
        <v>1.4013793749975587E-2</v>
      </c>
      <c r="W44" s="117">
        <v>3.5569599277751428E-4</v>
      </c>
      <c r="X44" s="116">
        <v>3.5417292064946626E-4</v>
      </c>
      <c r="Y44" s="130">
        <v>5.6247876056763485E-4</v>
      </c>
    </row>
    <row r="45" spans="1:25" s="114" customFormat="1" x14ac:dyDescent="0.3">
      <c r="A45" s="217"/>
      <c r="B45" s="110" t="s">
        <v>154</v>
      </c>
      <c r="C45" s="112">
        <v>5.4381768029457767E-2</v>
      </c>
      <c r="D45" s="112">
        <v>5.4282163448468222E-2</v>
      </c>
      <c r="E45" s="111">
        <v>5.4282163448468222E-2</v>
      </c>
      <c r="F45" s="112">
        <v>0.89056160765153736</v>
      </c>
      <c r="G45" s="112">
        <v>0.8956063611824775</v>
      </c>
      <c r="H45" s="111">
        <v>0.90171356328908481</v>
      </c>
      <c r="I45" s="111">
        <v>-8.6295788720773814E-3</v>
      </c>
      <c r="J45" s="111">
        <v>-5.0044386939348748E-3</v>
      </c>
      <c r="K45" s="111">
        <v>-9.2938010380260588E-4</v>
      </c>
      <c r="L45" s="111">
        <v>-2.7315418554893674E-3</v>
      </c>
      <c r="M45" s="118">
        <v>-4.5102575682559652E-4</v>
      </c>
      <c r="N45" s="112">
        <v>5.5159435802703591E-2</v>
      </c>
      <c r="O45" s="112">
        <v>5.0521968194087614E-2</v>
      </c>
      <c r="P45" s="111">
        <v>4.7836263304460731E-2</v>
      </c>
      <c r="Q45" s="112">
        <v>3.6444935517842655E-2</v>
      </c>
      <c r="R45" s="112">
        <v>3.791993235552376E-2</v>
      </c>
      <c r="S45" s="111">
        <v>3.6253053832880598E-2</v>
      </c>
      <c r="T45" s="112">
        <v>1.6521934292077413E-2</v>
      </c>
      <c r="U45" s="112">
        <v>1.4943575400826043E-2</v>
      </c>
      <c r="V45" s="111">
        <v>1.3001212990962362E-2</v>
      </c>
      <c r="W45" s="117">
        <v>1.0358579493465463E-3</v>
      </c>
      <c r="X45" s="116">
        <v>6.1790627337474395E-4</v>
      </c>
      <c r="Y45" s="130">
        <v>3.758563545350486E-4</v>
      </c>
    </row>
    <row r="46" spans="1:25" s="114" customFormat="1" x14ac:dyDescent="0.3">
      <c r="A46" s="217"/>
      <c r="B46" s="110" t="s">
        <v>156</v>
      </c>
      <c r="C46" s="112">
        <v>0.20849614784465195</v>
      </c>
      <c r="D46" s="112">
        <v>0.19628803847009352</v>
      </c>
      <c r="E46" s="111">
        <v>0.19628803847009352</v>
      </c>
      <c r="F46" s="112">
        <v>0.8873748722267002</v>
      </c>
      <c r="G46" s="112">
        <v>0.89379938034274509</v>
      </c>
      <c r="H46" s="111">
        <v>0.89479717281034343</v>
      </c>
      <c r="I46" s="111">
        <v>-4.2100465256207364E-3</v>
      </c>
      <c r="J46" s="111">
        <v>-3.0923183126194062E-3</v>
      </c>
      <c r="K46" s="111">
        <v>4.3663679802079941E-4</v>
      </c>
      <c r="L46" s="111">
        <v>-3.0237745481197335E-3</v>
      </c>
      <c r="M46" s="118">
        <v>5.2323791838860547E-5</v>
      </c>
      <c r="N46" s="112">
        <v>6.3006308736316435E-2</v>
      </c>
      <c r="O46" s="112">
        <v>5.5328467809749933E-2</v>
      </c>
      <c r="P46" s="111">
        <v>5.6075069960413775E-2</v>
      </c>
      <c r="Q46" s="112">
        <v>1.7633841124314976E-2</v>
      </c>
      <c r="R46" s="112">
        <v>1.6067020114128455E-2</v>
      </c>
      <c r="S46" s="111">
        <v>1.7287067417242515E-2</v>
      </c>
      <c r="T46" s="112">
        <v>3.1296015274256662E-2</v>
      </c>
      <c r="U46" s="112">
        <v>3.3977722916975824E-2</v>
      </c>
      <c r="V46" s="111">
        <v>2.9613094547496509E-2</v>
      </c>
      <c r="W46" s="117">
        <v>3.5573887865701821E-4</v>
      </c>
      <c r="X46" s="116">
        <v>3.1927188024156739E-4</v>
      </c>
      <c r="Y46" s="130">
        <v>3.8982917128815338E-4</v>
      </c>
    </row>
    <row r="47" spans="1:25" s="114" customFormat="1" x14ac:dyDescent="0.3">
      <c r="A47" s="217"/>
      <c r="B47" s="110" t="s">
        <v>155</v>
      </c>
      <c r="C47" s="112">
        <v>7.9884106737469457E-2</v>
      </c>
      <c r="D47" s="112">
        <v>7.9031221644370542E-2</v>
      </c>
      <c r="E47" s="111">
        <v>7.9031221644370542E-2</v>
      </c>
      <c r="F47" s="112">
        <v>0.87934560327198363</v>
      </c>
      <c r="G47" s="112">
        <v>0.85887398505645707</v>
      </c>
      <c r="H47" s="111">
        <v>0.86995838018943394</v>
      </c>
      <c r="I47" s="111">
        <v>-8.4858602521364901E-4</v>
      </c>
      <c r="J47" s="111">
        <v>-4.1378396460369365E-3</v>
      </c>
      <c r="K47" s="113" t="s">
        <v>95</v>
      </c>
      <c r="L47" s="111">
        <v>2.7000040155894939E-3</v>
      </c>
      <c r="M47" s="118">
        <v>5.9656988236139285E-4</v>
      </c>
      <c r="N47" s="112">
        <v>8.8157863808382114E-2</v>
      </c>
      <c r="O47" s="112">
        <v>0.10774316762902487</v>
      </c>
      <c r="P47" s="111">
        <v>9.3812676072666565E-2</v>
      </c>
      <c r="Q47" s="113" t="s">
        <v>95</v>
      </c>
      <c r="R47" s="113" t="s">
        <v>95</v>
      </c>
      <c r="S47" s="113" t="s">
        <v>95</v>
      </c>
      <c r="T47" s="112">
        <v>3.1027431069741204E-2</v>
      </c>
      <c r="U47" s="112">
        <v>3.1439516624412252E-2</v>
      </c>
      <c r="V47" s="111">
        <v>3.393347786266622E-2</v>
      </c>
      <c r="W47" s="117">
        <v>9.2847236913240721E-4</v>
      </c>
      <c r="X47" s="116">
        <v>9.1582250913030373E-4</v>
      </c>
      <c r="Y47" s="130">
        <v>1.5187173214927484E-3</v>
      </c>
    </row>
    <row r="48" spans="1:25" s="114" customFormat="1" x14ac:dyDescent="0.3">
      <c r="A48" s="217"/>
      <c r="B48" s="110" t="s">
        <v>5</v>
      </c>
      <c r="C48" s="112">
        <v>1</v>
      </c>
      <c r="D48" s="112">
        <v>1</v>
      </c>
      <c r="E48" s="111">
        <v>1</v>
      </c>
      <c r="F48" s="112">
        <v>0.94203459147249413</v>
      </c>
      <c r="G48" s="112">
        <v>0.94077932303086154</v>
      </c>
      <c r="H48" s="111">
        <v>0.94445793575810644</v>
      </c>
      <c r="I48" s="111">
        <v>-3.0509785064285477E-3</v>
      </c>
      <c r="J48" s="111">
        <v>-2.2857140712778737E-3</v>
      </c>
      <c r="K48" s="111">
        <v>-8.6403505782438154E-4</v>
      </c>
      <c r="L48" s="111">
        <v>-1.3987101615525258E-3</v>
      </c>
      <c r="M48" s="118">
        <v>1.7069086032987292E-4</v>
      </c>
      <c r="N48" s="112">
        <v>2.3178652506107303E-2</v>
      </c>
      <c r="O48" s="112">
        <v>2.2117832314737337E-2</v>
      </c>
      <c r="P48" s="111">
        <v>2.0362528339144446E-2</v>
      </c>
      <c r="Q48" s="112">
        <v>1.5892135894802265E-2</v>
      </c>
      <c r="R48" s="112">
        <v>1.4736100666235926E-2</v>
      </c>
      <c r="S48" s="111">
        <v>1.4450083222694714E-2</v>
      </c>
      <c r="T48" s="112">
        <v>1.8158551446881943E-2</v>
      </c>
      <c r="U48" s="112">
        <v>2.1565283706347776E-2</v>
      </c>
      <c r="V48" s="111">
        <v>1.8463207415062334E-2</v>
      </c>
      <c r="W48" s="117">
        <v>4.3844907324822226E-4</v>
      </c>
      <c r="X48" s="116">
        <v>4.060261339603789E-4</v>
      </c>
      <c r="Y48" s="130">
        <v>5.9292846393417347E-4</v>
      </c>
    </row>
    <row r="49" spans="1:25" s="114" customFormat="1" x14ac:dyDescent="0.3">
      <c r="A49" s="217" t="s">
        <v>86</v>
      </c>
      <c r="B49" s="110" t="s">
        <v>153</v>
      </c>
      <c r="C49" s="112">
        <v>0.67190323547306197</v>
      </c>
      <c r="D49" s="112">
        <v>0.62729843609808178</v>
      </c>
      <c r="E49" s="111">
        <v>0.62729843609808178</v>
      </c>
      <c r="F49" s="112">
        <v>0.91706535841712622</v>
      </c>
      <c r="G49" s="112">
        <v>0.90886788695164122</v>
      </c>
      <c r="H49" s="111">
        <v>0.91165344613265842</v>
      </c>
      <c r="I49" s="111">
        <v>1.3131765517253591E-3</v>
      </c>
      <c r="J49" s="113" t="s">
        <v>95</v>
      </c>
      <c r="K49" s="111">
        <v>-7.3750219430224369E-4</v>
      </c>
      <c r="L49" s="111">
        <v>1.9590318854324357E-3</v>
      </c>
      <c r="M49" s="118">
        <v>1.6855754709232344E-4</v>
      </c>
      <c r="N49" s="113" t="s">
        <v>95</v>
      </c>
      <c r="O49" s="113" t="s">
        <v>95</v>
      </c>
      <c r="P49" s="113" t="s">
        <v>95</v>
      </c>
      <c r="Q49" s="112">
        <v>1.3217645150827117E-2</v>
      </c>
      <c r="R49" s="112">
        <v>1.5443665924356816E-2</v>
      </c>
      <c r="S49" s="111">
        <v>1.3593153343289721E-2</v>
      </c>
      <c r="T49" s="112">
        <v>6.4486701265001625E-2</v>
      </c>
      <c r="U49" s="112">
        <v>6.7830825774446435E-2</v>
      </c>
      <c r="V49" s="111">
        <v>6.8117795405156459E-2</v>
      </c>
      <c r="W49" s="117">
        <v>5.1221753703103038E-3</v>
      </c>
      <c r="X49" s="116">
        <v>7.7761483171292526E-3</v>
      </c>
      <c r="Y49" s="130">
        <v>6.6177193908121016E-3</v>
      </c>
    </row>
    <row r="50" spans="1:25" s="114" customFormat="1" x14ac:dyDescent="0.3">
      <c r="A50" s="217"/>
      <c r="B50" s="110" t="s">
        <v>154</v>
      </c>
      <c r="C50" s="112">
        <v>9.1347856487745516E-2</v>
      </c>
      <c r="D50" s="112">
        <v>0.1214267055843905</v>
      </c>
      <c r="E50" s="111">
        <v>0.1214267055843905</v>
      </c>
      <c r="F50" s="112">
        <v>0.93006610666534117</v>
      </c>
      <c r="G50" s="112">
        <v>0.93901697610251134</v>
      </c>
      <c r="H50" s="111">
        <v>0.94156076606407735</v>
      </c>
      <c r="I50" s="111">
        <v>-7.0192246801511482E-3</v>
      </c>
      <c r="J50" s="111">
        <v>2.5237025315952288E-3</v>
      </c>
      <c r="K50" s="111">
        <v>-1.6694326044595694E-3</v>
      </c>
      <c r="L50" s="111">
        <v>-7.8714752181543793E-3</v>
      </c>
      <c r="M50" s="118">
        <v>-9.9408519310104882E-5</v>
      </c>
      <c r="N50" s="112">
        <v>7.8532730254982849E-3</v>
      </c>
      <c r="O50" s="112">
        <v>1.1083571061123322E-2</v>
      </c>
      <c r="P50" s="111">
        <v>1.1992124574906032E-2</v>
      </c>
      <c r="Q50" s="112">
        <v>8.1017943237735469E-3</v>
      </c>
      <c r="R50" s="112">
        <v>4.7233783846981243E-3</v>
      </c>
      <c r="S50" s="111">
        <v>4.7431537497762662E-3</v>
      </c>
      <c r="T50" s="112">
        <v>5.3978825985386947E-2</v>
      </c>
      <c r="U50" s="112">
        <v>4.5082542206425665E-2</v>
      </c>
      <c r="V50" s="111">
        <v>4.1659208877751923E-2</v>
      </c>
      <c r="W50" s="117">
        <v>1.9881703862020976E-4</v>
      </c>
      <c r="X50" s="116">
        <v>0</v>
      </c>
      <c r="Y50" s="130">
        <v>0</v>
      </c>
    </row>
    <row r="51" spans="1:25" s="114" customFormat="1" x14ac:dyDescent="0.3">
      <c r="A51" s="217"/>
      <c r="B51" s="110" t="s">
        <v>156</v>
      </c>
      <c r="C51" s="112">
        <v>0.22302334662150505</v>
      </c>
      <c r="D51" s="112">
        <v>0.24137696055605401</v>
      </c>
      <c r="E51" s="111">
        <v>0.24137696055605401</v>
      </c>
      <c r="F51" s="112">
        <v>0.81606270358306188</v>
      </c>
      <c r="G51" s="112">
        <v>0.81077965463699242</v>
      </c>
      <c r="H51" s="111">
        <v>0.81890754269679233</v>
      </c>
      <c r="I51" s="111">
        <v>-5.4863635867651306E-3</v>
      </c>
      <c r="J51" s="111">
        <v>-3.9259436951168958E-3</v>
      </c>
      <c r="K51" s="111">
        <v>-2.0933463751814391E-3</v>
      </c>
      <c r="L51" s="111">
        <v>5.4337114891417349E-4</v>
      </c>
      <c r="M51" s="118">
        <v>1.7844175048220101E-5</v>
      </c>
      <c r="N51" s="112">
        <v>0.10173045602605864</v>
      </c>
      <c r="O51" s="112">
        <v>0.10680845057168399</v>
      </c>
      <c r="P51" s="111">
        <v>0.10034350960375442</v>
      </c>
      <c r="Q51" s="112">
        <v>9.9348534201954396E-3</v>
      </c>
      <c r="R51" s="112">
        <v>8.2341316520020708E-3</v>
      </c>
      <c r="S51" s="111">
        <v>6.9911461609173161E-3</v>
      </c>
      <c r="T51" s="112">
        <v>7.2129478827361565E-2</v>
      </c>
      <c r="U51" s="112">
        <v>7.4154237048887212E-2</v>
      </c>
      <c r="V51" s="111">
        <v>7.3685229087038562E-2</v>
      </c>
      <c r="W51" s="117">
        <v>6.1074918566775247E-5</v>
      </c>
      <c r="X51" s="116">
        <v>0</v>
      </c>
      <c r="Y51" s="130">
        <v>4.8381634331607724E-5</v>
      </c>
    </row>
    <row r="52" spans="1:25" s="114" customFormat="1" x14ac:dyDescent="0.3">
      <c r="A52" s="217"/>
      <c r="B52" s="110" t="s">
        <v>155</v>
      </c>
      <c r="C52" s="112">
        <v>1.3725561417687495E-2</v>
      </c>
      <c r="D52" s="112">
        <v>9.8978977614737253E-3</v>
      </c>
      <c r="E52" s="111">
        <v>9.8978977614737253E-3</v>
      </c>
      <c r="F52" s="112">
        <v>0.76116440621898773</v>
      </c>
      <c r="G52" s="112">
        <v>0.80321285140562249</v>
      </c>
      <c r="H52" s="111">
        <v>0.80439727065959055</v>
      </c>
      <c r="I52" s="111">
        <v>-2.2208641847285437E-2</v>
      </c>
      <c r="J52" s="111">
        <v>-2.8717989995186426E-2</v>
      </c>
      <c r="K52" s="113" t="s">
        <v>95</v>
      </c>
      <c r="L52" s="111">
        <v>5.8595125314867547E-3</v>
      </c>
      <c r="M52" s="118">
        <v>1.3114300590208771E-3</v>
      </c>
      <c r="N52" s="112">
        <v>8.997684419450877E-2</v>
      </c>
      <c r="O52" s="112">
        <v>9.1795754446356861E-2</v>
      </c>
      <c r="P52" s="111">
        <v>6.2168309325246397E-2</v>
      </c>
      <c r="Q52" s="113" t="s">
        <v>95</v>
      </c>
      <c r="R52" s="113" t="s">
        <v>95</v>
      </c>
      <c r="S52" s="113" t="s">
        <v>95</v>
      </c>
      <c r="T52" s="112">
        <v>0.14753556070129012</v>
      </c>
      <c r="U52" s="112">
        <v>0.10154905335628227</v>
      </c>
      <c r="V52" s="111">
        <v>0.13040181956027294</v>
      </c>
      <c r="W52" s="117">
        <v>0</v>
      </c>
      <c r="X52" s="116">
        <v>3.4423407917383822E-3</v>
      </c>
      <c r="Y52" s="130">
        <v>3.0326004548900682E-3</v>
      </c>
    </row>
    <row r="53" spans="1:25" s="114" customFormat="1" x14ac:dyDescent="0.3">
      <c r="A53" s="217"/>
      <c r="B53" s="110" t="s">
        <v>5</v>
      </c>
      <c r="C53" s="112">
        <v>1</v>
      </c>
      <c r="D53" s="112">
        <v>1</v>
      </c>
      <c r="E53" s="111">
        <v>1</v>
      </c>
      <c r="F53" s="112">
        <v>0.8935871707091162</v>
      </c>
      <c r="G53" s="112">
        <v>0.88780678940135604</v>
      </c>
      <c r="H53" s="111">
        <v>0.89295126282334047</v>
      </c>
      <c r="I53" s="111">
        <v>-2.2542827681043542E-3</v>
      </c>
      <c r="J53" s="111">
        <v>-9.0064172273611465E-4</v>
      </c>
      <c r="K53" s="111">
        <v>-1.2129575493612446E-3</v>
      </c>
      <c r="L53" s="111">
        <v>-1.0995225597838776E-4</v>
      </c>
      <c r="M53" s="118">
        <v>2.6123365210524441E-5</v>
      </c>
      <c r="N53" s="112">
        <v>2.4640629114717181E-2</v>
      </c>
      <c r="O53" s="112">
        <v>2.8035525673204692E-2</v>
      </c>
      <c r="P53" s="111">
        <v>2.543743567122482E-2</v>
      </c>
      <c r="Q53" s="112">
        <v>1.1836764345322957E-2</v>
      </c>
      <c r="R53" s="112">
        <v>1.2248861429431339E-2</v>
      </c>
      <c r="S53" s="111">
        <v>1.0829855338015903E-2</v>
      </c>
      <c r="T53" s="112">
        <v>6.637123943227119E-2</v>
      </c>
      <c r="U53" s="112">
        <v>6.692864200615567E-2</v>
      </c>
      <c r="V53" s="111">
        <v>6.6539988463235042E-2</v>
      </c>
      <c r="W53" s="117">
        <v>3.4733888470165177E-3</v>
      </c>
      <c r="X53" s="116">
        <v>4.9120376154186875E-3</v>
      </c>
      <c r="Y53" s="130">
        <v>4.2188365964281275E-3</v>
      </c>
    </row>
    <row r="54" spans="1:25" s="114" customFormat="1" x14ac:dyDescent="0.3">
      <c r="A54" s="217" t="s">
        <v>87</v>
      </c>
      <c r="B54" s="110" t="s">
        <v>153</v>
      </c>
      <c r="C54" s="112">
        <v>0.57618437900128039</v>
      </c>
      <c r="D54" s="112">
        <v>0.58686949559647716</v>
      </c>
      <c r="E54" s="111">
        <v>0.58686949559647716</v>
      </c>
      <c r="F54" s="112">
        <v>0.9681481481481482</v>
      </c>
      <c r="G54" s="112">
        <v>0.97885402455661663</v>
      </c>
      <c r="H54" s="111">
        <v>0.98279285241561876</v>
      </c>
      <c r="I54" s="111">
        <v>-9.2917660632363397E-3</v>
      </c>
      <c r="J54" s="113" t="s">
        <v>95</v>
      </c>
      <c r="K54" s="111">
        <v>-6.64326861633922E-3</v>
      </c>
      <c r="L54" s="111">
        <v>-1.2256284660472957E-3</v>
      </c>
      <c r="M54" s="118">
        <v>-1.0818048607953109E-3</v>
      </c>
      <c r="N54" s="113" t="s">
        <v>95</v>
      </c>
      <c r="O54" s="113" t="s">
        <v>95</v>
      </c>
      <c r="P54" s="113" t="s">
        <v>95</v>
      </c>
      <c r="Q54" s="112">
        <v>2.074074074074074E-2</v>
      </c>
      <c r="R54" s="112">
        <v>1.6371077762619372E-2</v>
      </c>
      <c r="S54" s="111">
        <v>1.1912640635340834E-2</v>
      </c>
      <c r="T54" s="112">
        <v>9.6296296296296303E-3</v>
      </c>
      <c r="U54" s="112">
        <v>3.4106412005457027E-3</v>
      </c>
      <c r="V54" s="111">
        <v>5.2945069490403706E-3</v>
      </c>
      <c r="W54" s="117">
        <v>1.4814814814814814E-3</v>
      </c>
      <c r="X54" s="116">
        <v>6.8212824010914052E-4</v>
      </c>
      <c r="Y54" s="130">
        <v>0</v>
      </c>
    </row>
    <row r="55" spans="1:25" s="114" customFormat="1" x14ac:dyDescent="0.3">
      <c r="A55" s="217"/>
      <c r="B55" s="110" t="s">
        <v>154</v>
      </c>
      <c r="C55" s="112">
        <v>4.1826717883055912E-2</v>
      </c>
      <c r="D55" s="112">
        <v>4.5636509207365894E-2</v>
      </c>
      <c r="E55" s="111">
        <v>4.5636509207365894E-2</v>
      </c>
      <c r="F55" s="112">
        <v>0.84693877551020413</v>
      </c>
      <c r="G55" s="112">
        <v>0.77192982456140347</v>
      </c>
      <c r="H55" s="111">
        <v>0.8351648351648352</v>
      </c>
      <c r="I55" s="111">
        <v>-2.5730535129031451E-2</v>
      </c>
      <c r="J55" s="111">
        <v>5.2190916852571032E-3</v>
      </c>
      <c r="K55" s="111">
        <v>-2.2962626346084994E-2</v>
      </c>
      <c r="L55" s="111">
        <v>-7.9870004682034718E-3</v>
      </c>
      <c r="M55" s="118">
        <v>0</v>
      </c>
      <c r="N55" s="112">
        <v>2.0408163265306121E-2</v>
      </c>
      <c r="O55" s="112">
        <v>3.5087719298245612E-2</v>
      </c>
      <c r="P55" s="111">
        <v>3.2967032967032968E-2</v>
      </c>
      <c r="Q55" s="112">
        <v>0.11224489795918367</v>
      </c>
      <c r="R55" s="112">
        <v>0.17543859649122806</v>
      </c>
      <c r="S55" s="111">
        <v>0.12087912087912088</v>
      </c>
      <c r="T55" s="112">
        <v>2.0408163265306121E-2</v>
      </c>
      <c r="U55" s="112">
        <v>1.7543859649122806E-2</v>
      </c>
      <c r="V55" s="111">
        <v>1.098901098901099E-2</v>
      </c>
      <c r="W55" s="117">
        <v>0</v>
      </c>
      <c r="X55" s="116">
        <v>0</v>
      </c>
      <c r="Y55" s="130">
        <v>0</v>
      </c>
    </row>
    <row r="56" spans="1:25" s="114" customFormat="1" x14ac:dyDescent="0.3">
      <c r="A56" s="217"/>
      <c r="B56" s="110" t="s">
        <v>156</v>
      </c>
      <c r="C56" s="112">
        <v>0.20742637644046094</v>
      </c>
      <c r="D56" s="112">
        <v>0.19015212169735787</v>
      </c>
      <c r="E56" s="111">
        <v>0.19015212169735787</v>
      </c>
      <c r="F56" s="112">
        <v>0.87037037037037035</v>
      </c>
      <c r="G56" s="112">
        <v>0.85263157894736841</v>
      </c>
      <c r="H56" s="111">
        <v>0.8571428571428571</v>
      </c>
      <c r="I56" s="111">
        <v>4.3581175160122276E-3</v>
      </c>
      <c r="J56" s="111">
        <v>-1.1230034291310649E-3</v>
      </c>
      <c r="K56" s="111">
        <v>4.8068507285390083E-3</v>
      </c>
      <c r="L56" s="111">
        <v>6.7427021660431546E-4</v>
      </c>
      <c r="M56" s="118">
        <v>0</v>
      </c>
      <c r="N56" s="112">
        <v>3.9094650205761319E-2</v>
      </c>
      <c r="O56" s="112">
        <v>2.5263157894736842E-2</v>
      </c>
      <c r="P56" s="111">
        <v>3.1055900621118012E-2</v>
      </c>
      <c r="Q56" s="112">
        <v>7.2016460905349799E-2</v>
      </c>
      <c r="R56" s="112">
        <v>7.1578947368421048E-2</v>
      </c>
      <c r="S56" s="111">
        <v>7.6604554865424432E-2</v>
      </c>
      <c r="T56" s="112">
        <v>1.8518518518518517E-2</v>
      </c>
      <c r="U56" s="112">
        <v>5.0526315789473683E-2</v>
      </c>
      <c r="V56" s="111">
        <v>3.5196687370600416E-2</v>
      </c>
      <c r="W56" s="117">
        <v>0</v>
      </c>
      <c r="X56" s="116">
        <v>0</v>
      </c>
      <c r="Y56" s="130">
        <v>0</v>
      </c>
    </row>
    <row r="57" spans="1:25" s="114" customFormat="1" x14ac:dyDescent="0.3">
      <c r="A57" s="217"/>
      <c r="B57" s="110" t="s">
        <v>155</v>
      </c>
      <c r="C57" s="112">
        <v>0.17456252667520272</v>
      </c>
      <c r="D57" s="112">
        <v>0.17734187349879904</v>
      </c>
      <c r="E57" s="111">
        <v>0.17734187349879904</v>
      </c>
      <c r="F57" s="112">
        <v>0.88508557457212711</v>
      </c>
      <c r="G57" s="112">
        <v>0.88036117381489842</v>
      </c>
      <c r="H57" s="111">
        <v>0.88785046728971961</v>
      </c>
      <c r="I57" s="111">
        <v>-5.1270930962068473E-3</v>
      </c>
      <c r="J57" s="111">
        <v>1.2422816227093104E-2</v>
      </c>
      <c r="K57" s="113" t="s">
        <v>95</v>
      </c>
      <c r="L57" s="111">
        <v>-1.7549909323299952E-2</v>
      </c>
      <c r="M57" s="118">
        <v>0</v>
      </c>
      <c r="N57" s="112">
        <v>5.1344743276283619E-2</v>
      </c>
      <c r="O57" s="112">
        <v>4.0632054176072234E-2</v>
      </c>
      <c r="P57" s="111">
        <v>5.8411214953271028E-2</v>
      </c>
      <c r="Q57" s="113" t="s">
        <v>95</v>
      </c>
      <c r="R57" s="113" t="s">
        <v>95</v>
      </c>
      <c r="S57" s="113" t="s">
        <v>95</v>
      </c>
      <c r="T57" s="112">
        <v>6.3569682151589244E-2</v>
      </c>
      <c r="U57" s="112">
        <v>7.900677200902935E-2</v>
      </c>
      <c r="V57" s="111">
        <v>5.3738317757009345E-2</v>
      </c>
      <c r="W57" s="117">
        <v>0</v>
      </c>
      <c r="X57" s="116">
        <v>0</v>
      </c>
      <c r="Y57" s="130">
        <v>0</v>
      </c>
    </row>
    <row r="58" spans="1:25" s="114" customFormat="1" x14ac:dyDescent="0.3">
      <c r="A58" s="217"/>
      <c r="B58" s="110" t="s">
        <v>5</v>
      </c>
      <c r="C58" s="112">
        <v>1</v>
      </c>
      <c r="D58" s="112">
        <v>1</v>
      </c>
      <c r="E58" s="111">
        <v>1</v>
      </c>
      <c r="F58" s="112">
        <v>0.92829705505761839</v>
      </c>
      <c r="G58" s="112">
        <v>0.92794235388310653</v>
      </c>
      <c r="H58" s="111">
        <v>0.93712693991245521</v>
      </c>
      <c r="I58" s="111">
        <v>-9.0072354420928091E-3</v>
      </c>
      <c r="J58" s="111">
        <v>1.3427102087712403E-3</v>
      </c>
      <c r="K58" s="111">
        <v>-5.1407798459141112E-3</v>
      </c>
      <c r="L58" s="111">
        <v>-4.3820423050402804E-3</v>
      </c>
      <c r="M58" s="118">
        <v>-6.2696337180713415E-4</v>
      </c>
      <c r="N58" s="112">
        <v>1.7925736235595392E-2</v>
      </c>
      <c r="O58" s="112">
        <v>1.3610888710968775E-2</v>
      </c>
      <c r="P58" s="111">
        <v>1.7111022682053324E-2</v>
      </c>
      <c r="Q58" s="112">
        <v>3.1583440034144261E-2</v>
      </c>
      <c r="R58" s="112">
        <v>3.122497998398719E-2</v>
      </c>
      <c r="S58" s="111">
        <v>2.6263430163151611E-2</v>
      </c>
      <c r="T58" s="112">
        <v>2.1340162185232606E-2</v>
      </c>
      <c r="U58" s="112">
        <v>2.6421136909527621E-2</v>
      </c>
      <c r="V58" s="111">
        <v>1.9498607242339833E-2</v>
      </c>
      <c r="W58" s="117">
        <v>8.5360648740930435E-4</v>
      </c>
      <c r="X58" s="116">
        <v>4.0032025620496394E-4</v>
      </c>
      <c r="Y58" s="130">
        <v>0</v>
      </c>
    </row>
    <row r="59" spans="1:25" s="114" customFormat="1" x14ac:dyDescent="0.3">
      <c r="A59" s="217" t="s">
        <v>88</v>
      </c>
      <c r="B59" s="110" t="s">
        <v>153</v>
      </c>
      <c r="C59" s="112">
        <v>0.66357519549008914</v>
      </c>
      <c r="D59" s="112">
        <v>0.63426573426573429</v>
      </c>
      <c r="E59" s="111">
        <v>0.63426573426573429</v>
      </c>
      <c r="F59" s="112">
        <v>0.95738558509180594</v>
      </c>
      <c r="G59" s="112">
        <v>0.97527169633013078</v>
      </c>
      <c r="H59" s="111">
        <v>0.97741530740276039</v>
      </c>
      <c r="I59" s="111">
        <v>-1.1086666691792035E-2</v>
      </c>
      <c r="J59" s="113" t="s">
        <v>95</v>
      </c>
      <c r="K59" s="111">
        <v>-1.9335258582393895E-3</v>
      </c>
      <c r="L59" s="111">
        <v>-9.745500453538683E-3</v>
      </c>
      <c r="M59" s="118">
        <v>9.0736985781880426E-4</v>
      </c>
      <c r="N59" s="113" t="s">
        <v>95</v>
      </c>
      <c r="O59" s="113" t="s">
        <v>95</v>
      </c>
      <c r="P59" s="113" t="s">
        <v>95</v>
      </c>
      <c r="Q59" s="112">
        <v>1.8772266374349138E-2</v>
      </c>
      <c r="R59" s="112">
        <v>1.1025358324145534E-2</v>
      </c>
      <c r="S59" s="111">
        <v>1.2965286491007947E-2</v>
      </c>
      <c r="T59" s="112">
        <v>2.3705124691696354E-2</v>
      </c>
      <c r="U59" s="112">
        <v>1.3072924870058277E-2</v>
      </c>
      <c r="V59" s="111">
        <v>8.6435243273386315E-3</v>
      </c>
      <c r="W59" s="117">
        <v>1.3702384214853386E-4</v>
      </c>
      <c r="X59" s="116">
        <v>0</v>
      </c>
      <c r="Y59" s="130">
        <v>9.7588177889307119E-4</v>
      </c>
    </row>
    <row r="60" spans="1:25" s="114" customFormat="1" x14ac:dyDescent="0.3">
      <c r="A60" s="217"/>
      <c r="B60" s="110" t="s">
        <v>154</v>
      </c>
      <c r="C60" s="112">
        <v>3.3369703582469538E-2</v>
      </c>
      <c r="D60" s="112">
        <v>4.3756243756243755E-2</v>
      </c>
      <c r="E60" s="111">
        <v>4.3756243756243755E-2</v>
      </c>
      <c r="F60" s="112">
        <v>0.9536784741144414</v>
      </c>
      <c r="G60" s="112">
        <v>0.91095890410958902</v>
      </c>
      <c r="H60" s="111">
        <v>0.95246800731261427</v>
      </c>
      <c r="I60" s="111">
        <v>-2.0149318200599065E-2</v>
      </c>
      <c r="J60" s="111">
        <v>-1.9323393025539447E-2</v>
      </c>
      <c r="K60" s="111">
        <v>-9.5333501152339711E-3</v>
      </c>
      <c r="L60" s="111">
        <v>9.8489774515899148E-3</v>
      </c>
      <c r="M60" s="118">
        <v>0</v>
      </c>
      <c r="N60" s="112">
        <v>2.7247956403269755E-2</v>
      </c>
      <c r="O60" s="112">
        <v>2.9680365296803651E-2</v>
      </c>
      <c r="P60" s="111">
        <v>9.140767824497258E-3</v>
      </c>
      <c r="Q60" s="112">
        <v>1.3623978201634877E-2</v>
      </c>
      <c r="R60" s="112">
        <v>4.5662100456621002E-2</v>
      </c>
      <c r="S60" s="111">
        <v>2.0109689213893969E-2</v>
      </c>
      <c r="T60" s="112">
        <v>5.4495912806539508E-3</v>
      </c>
      <c r="U60" s="112">
        <v>1.1415525114155251E-2</v>
      </c>
      <c r="V60" s="111">
        <v>1.8281535648994516E-2</v>
      </c>
      <c r="W60" s="117">
        <v>0</v>
      </c>
      <c r="X60" s="116">
        <v>0</v>
      </c>
      <c r="Y60" s="130">
        <v>0</v>
      </c>
    </row>
    <row r="61" spans="1:25" s="114" customFormat="1" x14ac:dyDescent="0.3">
      <c r="A61" s="217"/>
      <c r="B61" s="110" t="s">
        <v>156</v>
      </c>
      <c r="C61" s="112">
        <v>0.23140571012911437</v>
      </c>
      <c r="D61" s="112">
        <v>0.24945054945054945</v>
      </c>
      <c r="E61" s="111">
        <v>0.24945054945054945</v>
      </c>
      <c r="F61" s="112">
        <v>0.90333988212180749</v>
      </c>
      <c r="G61" s="112">
        <v>0.92591109331197441</v>
      </c>
      <c r="H61" s="111">
        <v>0.93196685564762316</v>
      </c>
      <c r="I61" s="111">
        <v>-1.7341367930732265E-2</v>
      </c>
      <c r="J61" s="111">
        <v>-1.5764362679923771E-2</v>
      </c>
      <c r="K61" s="111">
        <v>9.2928920716321833E-3</v>
      </c>
      <c r="L61" s="111">
        <v>-1.0748468948344164E-2</v>
      </c>
      <c r="M61" s="118">
        <v>4.3610989969472308E-4</v>
      </c>
      <c r="N61" s="112">
        <v>3.8899803536345777E-2</v>
      </c>
      <c r="O61" s="112">
        <v>2.4028834601521828E-2</v>
      </c>
      <c r="P61" s="111">
        <v>1.569995638901003E-2</v>
      </c>
      <c r="Q61" s="112">
        <v>1.2966601178781925E-2</v>
      </c>
      <c r="R61" s="112">
        <v>1.6419703644373247E-2</v>
      </c>
      <c r="S61" s="111">
        <v>2.3986044483209769E-2</v>
      </c>
      <c r="T61" s="112">
        <v>4.4007858546168961E-2</v>
      </c>
      <c r="U61" s="112">
        <v>3.2438926712054464E-2</v>
      </c>
      <c r="V61" s="111">
        <v>2.7474923680767552E-2</v>
      </c>
      <c r="W61" s="117">
        <v>0</v>
      </c>
      <c r="X61" s="116">
        <v>0</v>
      </c>
      <c r="Y61" s="130">
        <v>4.3610989969472308E-4</v>
      </c>
    </row>
    <row r="62" spans="1:25" s="114" customFormat="1" x14ac:dyDescent="0.3">
      <c r="A62" s="217"/>
      <c r="B62" s="110" t="s">
        <v>155</v>
      </c>
      <c r="C62" s="112">
        <v>7.1649390798326967E-2</v>
      </c>
      <c r="D62" s="112">
        <v>7.2527472527472533E-2</v>
      </c>
      <c r="E62" s="111">
        <v>7.2527472527472533E-2</v>
      </c>
      <c r="F62" s="112">
        <v>0.87690355329949243</v>
      </c>
      <c r="G62" s="112">
        <v>0.85261707988980717</v>
      </c>
      <c r="H62" s="111">
        <v>0.87382550335570475</v>
      </c>
      <c r="I62" s="111">
        <v>-9.0651867610549441E-3</v>
      </c>
      <c r="J62" s="111">
        <v>-1.056180496566024E-2</v>
      </c>
      <c r="K62" s="113" t="s">
        <v>95</v>
      </c>
      <c r="L62" s="111">
        <v>3.5055572714724759E-3</v>
      </c>
      <c r="M62" s="118">
        <v>7.2682299123455821E-4</v>
      </c>
      <c r="N62" s="112">
        <v>9.6446700507614211E-2</v>
      </c>
      <c r="O62" s="112">
        <v>9.9173553719008267E-2</v>
      </c>
      <c r="P62" s="111">
        <v>8.7248322147651006E-2</v>
      </c>
      <c r="Q62" s="113" t="s">
        <v>95</v>
      </c>
      <c r="R62" s="113" t="s">
        <v>95</v>
      </c>
      <c r="S62" s="113" t="s">
        <v>95</v>
      </c>
      <c r="T62" s="112">
        <v>2.2842639593908629E-2</v>
      </c>
      <c r="U62" s="112">
        <v>3.9944903581267219E-2</v>
      </c>
      <c r="V62" s="111">
        <v>3.4899328859060399E-2</v>
      </c>
      <c r="W62" s="117">
        <v>2.5380710659898475E-3</v>
      </c>
      <c r="X62" s="116">
        <v>1.3774104683195593E-3</v>
      </c>
      <c r="Y62" s="130">
        <v>2.6845637583892616E-3</v>
      </c>
    </row>
    <row r="63" spans="1:25" s="114" customFormat="1" x14ac:dyDescent="0.3">
      <c r="A63" s="217"/>
      <c r="B63" s="110" t="s">
        <v>5</v>
      </c>
      <c r="C63" s="112">
        <v>1</v>
      </c>
      <c r="D63" s="112">
        <v>1</v>
      </c>
      <c r="E63" s="111">
        <v>1</v>
      </c>
      <c r="F63" s="112">
        <v>0.9389889070740135</v>
      </c>
      <c r="G63" s="112">
        <v>0.9512487512487513</v>
      </c>
      <c r="H63" s="111">
        <v>0.9592861126603458</v>
      </c>
      <c r="I63" s="111">
        <v>-1.4167283498963457E-2</v>
      </c>
      <c r="J63" s="111">
        <v>-5.8002448029859585E-3</v>
      </c>
      <c r="K63" s="111">
        <v>2.8025028677684978E-4</v>
      </c>
      <c r="L63" s="111">
        <v>-8.7906603831417809E-3</v>
      </c>
      <c r="M63" s="118">
        <v>7.4320232263059573E-4</v>
      </c>
      <c r="N63" s="112">
        <v>1.6821240225495544E-2</v>
      </c>
      <c r="O63" s="112">
        <v>1.4485514485514486E-2</v>
      </c>
      <c r="P63" s="111">
        <v>9.8531325525190554E-3</v>
      </c>
      <c r="Q63" s="112">
        <v>1.591198399709038E-2</v>
      </c>
      <c r="R63" s="112">
        <v>1.3086913086913086E-2</v>
      </c>
      <c r="S63" s="111">
        <v>1.4779698828778583E-2</v>
      </c>
      <c r="T63" s="112">
        <v>2.7732314966357519E-2</v>
      </c>
      <c r="U63" s="112">
        <v>1.9780219780219779E-2</v>
      </c>
      <c r="V63" s="111">
        <v>1.4965606990146867E-2</v>
      </c>
      <c r="W63" s="117">
        <v>2.7277686852154935E-4</v>
      </c>
      <c r="X63" s="116">
        <v>9.99000999000999E-5</v>
      </c>
      <c r="Y63" s="130">
        <v>9.2954080684142036E-4</v>
      </c>
    </row>
    <row r="64" spans="1:25" s="114" customFormat="1" x14ac:dyDescent="0.3">
      <c r="A64" s="217" t="s">
        <v>89</v>
      </c>
      <c r="B64" s="110" t="s">
        <v>153</v>
      </c>
      <c r="C64" s="112">
        <v>0.97169811320754718</v>
      </c>
      <c r="D64" s="112">
        <v>0.91162790697674423</v>
      </c>
      <c r="E64" s="111">
        <v>0.91162790697674423</v>
      </c>
      <c r="F64" s="112">
        <v>0.92718446601941751</v>
      </c>
      <c r="G64" s="112">
        <v>0.89795918367346939</v>
      </c>
      <c r="H64" s="111">
        <v>0.88034188034188032</v>
      </c>
      <c r="I64" s="111">
        <v>3.2229944504563068E-2</v>
      </c>
      <c r="J64" s="113" t="s">
        <v>95</v>
      </c>
      <c r="K64" s="111">
        <v>2.2396523956856828E-2</v>
      </c>
      <c r="L64" s="111">
        <v>1.2864120006977203E-3</v>
      </c>
      <c r="M64" s="118">
        <v>8.5470085470085479E-3</v>
      </c>
      <c r="N64" s="113" t="s">
        <v>95</v>
      </c>
      <c r="O64" s="113" t="s">
        <v>95</v>
      </c>
      <c r="P64" s="113" t="s">
        <v>95</v>
      </c>
      <c r="Q64" s="112">
        <v>1.3869625520110957E-3</v>
      </c>
      <c r="R64" s="112">
        <v>5.1020408163265302E-3</v>
      </c>
      <c r="S64" s="111">
        <v>2.564102564102564E-2</v>
      </c>
      <c r="T64" s="112">
        <v>7.1428571428571425E-2</v>
      </c>
      <c r="U64" s="112">
        <v>9.6938775510204078E-2</v>
      </c>
      <c r="V64" s="111">
        <v>8.5470085470085472E-2</v>
      </c>
      <c r="W64" s="117">
        <v>0</v>
      </c>
      <c r="X64" s="116">
        <v>0</v>
      </c>
      <c r="Y64" s="130">
        <v>8.5470085470085479E-3</v>
      </c>
    </row>
    <row r="65" spans="1:25" s="114" customFormat="1" x14ac:dyDescent="0.3">
      <c r="A65" s="217"/>
      <c r="B65" s="110" t="s">
        <v>154</v>
      </c>
      <c r="C65" s="112">
        <v>2.0215633423180594E-3</v>
      </c>
      <c r="D65" s="112">
        <v>1.3953488372093023E-2</v>
      </c>
      <c r="E65" s="111">
        <v>1.3953488372093023E-2</v>
      </c>
      <c r="F65" s="112">
        <v>1</v>
      </c>
      <c r="G65" s="112">
        <v>1</v>
      </c>
      <c r="H65" s="111">
        <v>1</v>
      </c>
      <c r="I65" s="111">
        <v>0</v>
      </c>
      <c r="J65" s="111">
        <v>0</v>
      </c>
      <c r="K65" s="111">
        <v>0</v>
      </c>
      <c r="L65" s="111">
        <v>0</v>
      </c>
      <c r="M65" s="118">
        <v>0</v>
      </c>
      <c r="N65" s="112"/>
      <c r="O65" s="112">
        <v>0</v>
      </c>
      <c r="P65" s="111">
        <v>0</v>
      </c>
      <c r="Q65" s="112">
        <v>0</v>
      </c>
      <c r="R65" s="112">
        <v>0</v>
      </c>
      <c r="S65" s="111">
        <v>0</v>
      </c>
      <c r="T65" s="112">
        <v>0</v>
      </c>
      <c r="U65" s="112">
        <v>0</v>
      </c>
      <c r="V65" s="111">
        <v>0</v>
      </c>
      <c r="W65" s="117">
        <v>0</v>
      </c>
      <c r="X65" s="116">
        <v>0</v>
      </c>
      <c r="Y65" s="130">
        <v>0</v>
      </c>
    </row>
    <row r="66" spans="1:25" s="114" customFormat="1" x14ac:dyDescent="0.3">
      <c r="A66" s="217"/>
      <c r="B66" s="110" t="s">
        <v>156</v>
      </c>
      <c r="C66" s="112">
        <v>8.0862533692722376E-3</v>
      </c>
      <c r="D66" s="112">
        <v>3.7209302325581395E-2</v>
      </c>
      <c r="E66" s="111">
        <v>3.7209302325581395E-2</v>
      </c>
      <c r="F66" s="112">
        <v>0.66666666666666663</v>
      </c>
      <c r="G66" s="112">
        <v>0.5</v>
      </c>
      <c r="H66" s="111">
        <v>0.80645161290322576</v>
      </c>
      <c r="I66" s="111">
        <v>-0.2231182795698925</v>
      </c>
      <c r="J66" s="111">
        <v>3.6290322580645157E-2</v>
      </c>
      <c r="K66" s="111">
        <v>0</v>
      </c>
      <c r="L66" s="111">
        <v>-0.17607526881720428</v>
      </c>
      <c r="M66" s="118">
        <v>0</v>
      </c>
      <c r="N66" s="112">
        <v>0</v>
      </c>
      <c r="O66" s="112">
        <v>0.25</v>
      </c>
      <c r="P66" s="111">
        <v>0.16129032258064516</v>
      </c>
      <c r="Q66" s="112">
        <v>0</v>
      </c>
      <c r="R66" s="112">
        <v>0</v>
      </c>
      <c r="S66" s="111">
        <v>0</v>
      </c>
      <c r="T66" s="112">
        <v>0.16666666666666666</v>
      </c>
      <c r="U66" s="112">
        <v>0.25</v>
      </c>
      <c r="V66" s="111">
        <v>3.2258064516129031E-2</v>
      </c>
      <c r="W66" s="117">
        <v>0</v>
      </c>
      <c r="X66" s="116">
        <v>0</v>
      </c>
      <c r="Y66" s="130">
        <v>0</v>
      </c>
    </row>
    <row r="67" spans="1:25" s="114" customFormat="1" x14ac:dyDescent="0.3">
      <c r="A67" s="217"/>
      <c r="B67" s="110" t="s">
        <v>155</v>
      </c>
      <c r="C67" s="112">
        <v>1.8194070080862535E-2</v>
      </c>
      <c r="D67" s="112">
        <v>3.7209302325581395E-2</v>
      </c>
      <c r="E67" s="111">
        <v>3.7209302325581395E-2</v>
      </c>
      <c r="F67" s="112">
        <v>0.81481481481481477</v>
      </c>
      <c r="G67" s="112">
        <v>0.75</v>
      </c>
      <c r="H67" s="111">
        <v>0.61111111111111116</v>
      </c>
      <c r="I67" s="111">
        <v>0.17129629629629628</v>
      </c>
      <c r="J67" s="111">
        <v>0.15972222222222224</v>
      </c>
      <c r="K67" s="113" t="s">
        <v>95</v>
      </c>
      <c r="L67" s="111">
        <v>-4.3981481481481483E-2</v>
      </c>
      <c r="M67" s="118">
        <v>5.5555555555555552E-2</v>
      </c>
      <c r="N67" s="112">
        <v>0.1111111111111111</v>
      </c>
      <c r="O67" s="112">
        <v>0.125</v>
      </c>
      <c r="P67" s="111">
        <v>0.27777777777777779</v>
      </c>
      <c r="Q67" s="113" t="s">
        <v>95</v>
      </c>
      <c r="R67" s="113" t="s">
        <v>95</v>
      </c>
      <c r="S67" s="113" t="s">
        <v>95</v>
      </c>
      <c r="T67" s="112">
        <v>7.407407407407407E-2</v>
      </c>
      <c r="U67" s="112">
        <v>0.125</v>
      </c>
      <c r="V67" s="111">
        <v>5.5555555555555552E-2</v>
      </c>
      <c r="W67" s="117">
        <v>0</v>
      </c>
      <c r="X67" s="116">
        <v>0</v>
      </c>
      <c r="Y67" s="130">
        <v>5.5555555555555552E-2</v>
      </c>
    </row>
    <row r="68" spans="1:25" s="114" customFormat="1" x14ac:dyDescent="0.3">
      <c r="A68" s="217"/>
      <c r="B68" s="110" t="s">
        <v>5</v>
      </c>
      <c r="C68" s="112">
        <v>1</v>
      </c>
      <c r="D68" s="112">
        <v>1</v>
      </c>
      <c r="E68" s="111">
        <v>1</v>
      </c>
      <c r="F68" s="112">
        <v>0.9231805929919138</v>
      </c>
      <c r="G68" s="112">
        <v>0.87906976744186049</v>
      </c>
      <c r="H68" s="111">
        <v>0.85563380281690138</v>
      </c>
      <c r="I68" s="111">
        <v>4.5491377399985766E-2</v>
      </c>
      <c r="J68" s="111">
        <v>2.6549887300988909E-2</v>
      </c>
      <c r="K68" s="111">
        <v>1.812732472059209E-2</v>
      </c>
      <c r="L68" s="111">
        <v>-9.7492149032854386E-3</v>
      </c>
      <c r="M68" s="118">
        <v>1.0563380281690141E-2</v>
      </c>
      <c r="N68" s="112">
        <v>3.3692722371967657E-3</v>
      </c>
      <c r="O68" s="112">
        <v>1.3953488372093023E-2</v>
      </c>
      <c r="P68" s="111">
        <v>3.5211267605633804E-2</v>
      </c>
      <c r="Q68" s="112">
        <v>1.3477088948787063E-3</v>
      </c>
      <c r="R68" s="112">
        <v>4.6511627906976744E-3</v>
      </c>
      <c r="S68" s="111">
        <v>2.1126760563380281E-2</v>
      </c>
      <c r="T68" s="112">
        <v>7.2102425876010776E-2</v>
      </c>
      <c r="U68" s="112">
        <v>0.10232558139534884</v>
      </c>
      <c r="V68" s="111">
        <v>7.746478873239436E-2</v>
      </c>
      <c r="W68" s="117">
        <v>0</v>
      </c>
      <c r="X68" s="116">
        <v>0</v>
      </c>
      <c r="Y68" s="130">
        <v>1.0563380281690141E-2</v>
      </c>
    </row>
    <row r="69" spans="1:25" s="121" customFormat="1" ht="15.6" x14ac:dyDescent="0.3">
      <c r="A69" s="204" t="s">
        <v>176</v>
      </c>
      <c r="B69" s="205"/>
      <c r="C69" s="205"/>
      <c r="D69" s="205"/>
      <c r="E69" s="205"/>
      <c r="F69" s="205"/>
      <c r="G69" s="205"/>
      <c r="H69" s="205"/>
      <c r="I69" s="205"/>
      <c r="J69" s="205"/>
      <c r="K69" s="205"/>
      <c r="L69" s="205"/>
      <c r="M69" s="205"/>
      <c r="N69" s="205"/>
      <c r="O69" s="205"/>
      <c r="P69" s="205"/>
      <c r="Q69" s="205"/>
      <c r="R69" s="205"/>
      <c r="S69" s="205"/>
      <c r="T69" s="205"/>
      <c r="U69" s="205"/>
      <c r="V69" s="205"/>
      <c r="W69" s="205"/>
      <c r="X69" s="205"/>
      <c r="Y69" s="206"/>
    </row>
    <row r="70" spans="1:25" s="114" customFormat="1" x14ac:dyDescent="0.3">
      <c r="A70" s="217" t="s">
        <v>84</v>
      </c>
      <c r="B70" s="110" t="s">
        <v>153</v>
      </c>
      <c r="C70" s="112">
        <v>0.72319330434893969</v>
      </c>
      <c r="D70" s="112">
        <v>0.72369375176651984</v>
      </c>
      <c r="E70" s="111">
        <v>0.72739294825382728</v>
      </c>
      <c r="F70" s="112">
        <v>0.94418304118452479</v>
      </c>
      <c r="G70" s="112">
        <v>0.94418304118452479</v>
      </c>
      <c r="H70" s="111">
        <v>0.95082358247375431</v>
      </c>
      <c r="I70" s="111">
        <v>-6.640541289229529E-3</v>
      </c>
      <c r="J70" s="113" t="s">
        <v>95</v>
      </c>
      <c r="K70" s="111">
        <v>-3.8758363177215371E-3</v>
      </c>
      <c r="L70" s="111">
        <v>-1.3537997740754506E-3</v>
      </c>
      <c r="M70" s="118">
        <v>2.9667440863176808E-5</v>
      </c>
      <c r="N70" s="113" t="s">
        <v>95</v>
      </c>
      <c r="O70" s="113" t="s">
        <v>95</v>
      </c>
      <c r="P70" s="113" t="s">
        <v>95</v>
      </c>
      <c r="Q70" s="112">
        <v>4.5101423419604707E-2</v>
      </c>
      <c r="R70" s="112">
        <v>4.2788930823840977E-2</v>
      </c>
      <c r="S70" s="111">
        <v>4.0069340804001305E-2</v>
      </c>
      <c r="T70" s="112">
        <v>1.0487364750789513E-2</v>
      </c>
      <c r="U70" s="112">
        <v>1.0171839243093317E-2</v>
      </c>
      <c r="V70" s="111">
        <v>8.975802222865965E-3</v>
      </c>
      <c r="W70" s="117">
        <v>6.3636922031489758E-5</v>
      </c>
      <c r="X70" s="116">
        <v>5.1938632564857214E-5</v>
      </c>
      <c r="Y70" s="130">
        <v>8.7455218161350295E-5</v>
      </c>
    </row>
    <row r="71" spans="1:25" s="114" customFormat="1" x14ac:dyDescent="0.3">
      <c r="A71" s="217"/>
      <c r="B71" s="110" t="s">
        <v>154</v>
      </c>
      <c r="C71" s="112">
        <v>7.7040352977836971E-2</v>
      </c>
      <c r="D71" s="112">
        <v>7.8082285415571759E-2</v>
      </c>
      <c r="E71" s="111">
        <v>7.6156330097183186E-2</v>
      </c>
      <c r="F71" s="112">
        <v>0.74766808246858596</v>
      </c>
      <c r="G71" s="112">
        <v>0.74766808246858596</v>
      </c>
      <c r="H71" s="111">
        <v>0.78016054804883683</v>
      </c>
      <c r="I71" s="111">
        <v>-3.2492465580250873E-2</v>
      </c>
      <c r="J71" s="111">
        <v>-1.9222715539126287E-2</v>
      </c>
      <c r="K71" s="111">
        <v>-5.1827127749315E-3</v>
      </c>
      <c r="L71" s="111">
        <v>1.986517297788426E-4</v>
      </c>
      <c r="M71" s="118">
        <v>5.2304600113307083E-5</v>
      </c>
      <c r="N71" s="112">
        <v>0.1222639902065524</v>
      </c>
      <c r="O71" s="112">
        <v>0.10806157620277798</v>
      </c>
      <c r="P71" s="111">
        <v>9.5940067665538906E-2</v>
      </c>
      <c r="Q71" s="112">
        <v>0.10344242453625706</v>
      </c>
      <c r="R71" s="112">
        <v>9.7104493157818994E-2</v>
      </c>
      <c r="S71" s="111">
        <v>9.5090746072106533E-2</v>
      </c>
      <c r="T71" s="112">
        <v>2.6445425251372657E-2</v>
      </c>
      <c r="U71" s="112">
        <v>3.0452330864163692E-2</v>
      </c>
      <c r="V71" s="111">
        <v>2.8647529787547019E-2</v>
      </c>
      <c r="W71" s="117">
        <v>3.9824839964746361E-5</v>
      </c>
      <c r="X71" s="116">
        <v>3.7688528297232291E-5</v>
      </c>
      <c r="Y71" s="130">
        <v>9.1061284244296409E-5</v>
      </c>
    </row>
    <row r="72" spans="1:25" s="114" customFormat="1" x14ac:dyDescent="0.3">
      <c r="A72" s="217"/>
      <c r="B72" s="110" t="s">
        <v>156</v>
      </c>
      <c r="C72" s="112">
        <v>0.11326190750606153</v>
      </c>
      <c r="D72" s="112">
        <v>0.1120481571544239</v>
      </c>
      <c r="E72" s="111">
        <v>0.11133170887905053</v>
      </c>
      <c r="F72" s="112">
        <v>0.82986401464204029</v>
      </c>
      <c r="G72" s="112">
        <v>0.82986401464204029</v>
      </c>
      <c r="H72" s="111">
        <v>0.84583493052228076</v>
      </c>
      <c r="I72" s="111">
        <v>-1.5970915880240466E-2</v>
      </c>
      <c r="J72" s="111">
        <v>-8.9061835679326365E-3</v>
      </c>
      <c r="K72" s="111">
        <v>-6.2386957021092621E-4</v>
      </c>
      <c r="L72" s="111">
        <v>7.8366890303997044E-4</v>
      </c>
      <c r="M72" s="118">
        <v>9.291512010452771E-5</v>
      </c>
      <c r="N72" s="112">
        <v>7.3603576652823938E-2</v>
      </c>
      <c r="O72" s="112">
        <v>6.2500596903740921E-2</v>
      </c>
      <c r="P72" s="111">
        <v>5.9145903210349786E-2</v>
      </c>
      <c r="Q72" s="112">
        <v>5.9376111520713447E-2</v>
      </c>
      <c r="R72" s="112">
        <v>5.5870190149655705E-2</v>
      </c>
      <c r="S72" s="111">
        <v>5.6999281264973646E-2</v>
      </c>
      <c r="T72" s="112">
        <v>3.6897187720095821E-2</v>
      </c>
      <c r="U72" s="112">
        <v>3.7179940214121313E-2</v>
      </c>
      <c r="V72" s="111">
        <v>3.7822232870148541E-2</v>
      </c>
      <c r="W72" s="117">
        <v>6.8310676958808659E-5</v>
      </c>
      <c r="X72" s="116">
        <v>5.4915144164191508E-5</v>
      </c>
      <c r="Y72" s="130">
        <v>1.5452803066602779E-4</v>
      </c>
    </row>
    <row r="73" spans="1:25" s="114" customFormat="1" x14ac:dyDescent="0.3">
      <c r="A73" s="217"/>
      <c r="B73" s="110" t="s">
        <v>155</v>
      </c>
      <c r="C73" s="112">
        <v>8.6504435167161831E-2</v>
      </c>
      <c r="D73" s="112">
        <v>8.617580566348447E-2</v>
      </c>
      <c r="E73" s="111">
        <v>8.5119012769939051E-2</v>
      </c>
      <c r="F73" s="112">
        <v>0.88980471135400541</v>
      </c>
      <c r="G73" s="112">
        <v>0.88980471135400541</v>
      </c>
      <c r="H73" s="111">
        <v>0.88714749259301617</v>
      </c>
      <c r="I73" s="111">
        <v>2.6572187609892328E-3</v>
      </c>
      <c r="J73" s="111">
        <v>-8.5787230949573717E-4</v>
      </c>
      <c r="K73" s="113" t="s">
        <v>95</v>
      </c>
      <c r="L73" s="111">
        <v>2.7939692513522379E-3</v>
      </c>
      <c r="M73" s="118">
        <v>1.2321593568665615E-4</v>
      </c>
      <c r="N73" s="112">
        <v>5.3197034277290139E-2</v>
      </c>
      <c r="O73" s="112">
        <v>5.6417038423688143E-2</v>
      </c>
      <c r="P73" s="111">
        <v>5.3949164040993404E-2</v>
      </c>
      <c r="Q73" s="113" t="s">
        <v>95</v>
      </c>
      <c r="R73" s="113" t="s">
        <v>95</v>
      </c>
      <c r="S73" s="113" t="s">
        <v>95</v>
      </c>
      <c r="T73" s="112">
        <v>5.6760774492810834E-2</v>
      </c>
      <c r="U73" s="112">
        <v>5.4934667001946484E-2</v>
      </c>
      <c r="V73" s="111">
        <v>5.86416899987309E-2</v>
      </c>
      <c r="W73" s="117">
        <v>8.0188010042006179E-5</v>
      </c>
      <c r="X73" s="116">
        <v>7.7611069201133741E-5</v>
      </c>
      <c r="Y73" s="130">
        <v>2.021154753082261E-4</v>
      </c>
    </row>
    <row r="74" spans="1:25" s="114" customFormat="1" x14ac:dyDescent="0.3">
      <c r="A74" s="217"/>
      <c r="B74" s="110" t="s">
        <v>5</v>
      </c>
      <c r="C74" s="112">
        <v>1</v>
      </c>
      <c r="D74" s="112">
        <v>1</v>
      </c>
      <c r="E74" s="111">
        <v>1</v>
      </c>
      <c r="F74" s="112">
        <v>0.91139150168186323</v>
      </c>
      <c r="G74" s="112">
        <v>0.91608266450254461</v>
      </c>
      <c r="H74" s="111">
        <v>0.92071790014633959</v>
      </c>
      <c r="I74" s="111">
        <v>-6.9808170541356684E-3</v>
      </c>
      <c r="J74" s="111">
        <v>-2.8466810440965079E-3</v>
      </c>
      <c r="K74" s="111">
        <v>-3.326111653804531E-3</v>
      </c>
      <c r="L74" s="111">
        <v>-7.6200170936235878E-4</v>
      </c>
      <c r="M74" s="118">
        <v>4.6389272074011072E-5</v>
      </c>
      <c r="N74" s="112">
        <v>2.2357521855684185E-2</v>
      </c>
      <c r="O74" s="112">
        <v>2.0302555278946616E-2</v>
      </c>
      <c r="P74" s="111">
        <v>1.8483357523218891E-2</v>
      </c>
      <c r="Q74" s="147">
        <v>4.7311339983949735E-2</v>
      </c>
      <c r="R74" s="112">
        <v>4.4808374478002989E-2</v>
      </c>
      <c r="S74" s="111">
        <v>4.2733745577171828E-2</v>
      </c>
      <c r="T74" s="112">
        <v>1.8710861463989346E-2</v>
      </c>
      <c r="U74" s="112">
        <v>1.8639067066157096E-2</v>
      </c>
      <c r="V74" s="111">
        <v>1.7912962555710864E-2</v>
      </c>
      <c r="W74" s="117">
        <v>6.3763531741966328E-5</v>
      </c>
      <c r="X74" s="116">
        <v>5.3371807406160926E-5</v>
      </c>
      <c r="Y74" s="130">
        <v>1.049569416480747E-4</v>
      </c>
    </row>
    <row r="75" spans="1:25" s="114" customFormat="1" x14ac:dyDescent="0.3">
      <c r="A75" s="217" t="s">
        <v>85</v>
      </c>
      <c r="B75" s="110" t="s">
        <v>153</v>
      </c>
      <c r="C75" s="112">
        <v>0.76847295284693418</v>
      </c>
      <c r="D75" s="112">
        <v>0.7746487480301657</v>
      </c>
      <c r="E75" s="111">
        <v>0.77937803752011192</v>
      </c>
      <c r="F75" s="112">
        <v>0.96382794657970239</v>
      </c>
      <c r="G75" s="112">
        <v>0.96185141860920864</v>
      </c>
      <c r="H75" s="111">
        <v>0.96617744029982833</v>
      </c>
      <c r="I75" s="111">
        <v>-3.3377577053728125E-3</v>
      </c>
      <c r="J75" s="113" t="s">
        <v>95</v>
      </c>
      <c r="K75" s="111">
        <v>-1.8476478600312415E-3</v>
      </c>
      <c r="L75" s="111">
        <v>-1.844771587853582E-3</v>
      </c>
      <c r="M75" s="118">
        <v>1.4129391623006807E-4</v>
      </c>
      <c r="N75" s="113" t="s">
        <v>95</v>
      </c>
      <c r="O75" s="113" t="s">
        <v>95</v>
      </c>
      <c r="P75" s="113" t="s">
        <v>95</v>
      </c>
      <c r="Q75" s="112">
        <v>2.1081187387051791E-2</v>
      </c>
      <c r="R75" s="112">
        <v>1.9889049956790094E-2</v>
      </c>
      <c r="S75" s="111">
        <v>1.8637470811889701E-2</v>
      </c>
      <c r="T75" s="112">
        <v>1.4419450383461612E-2</v>
      </c>
      <c r="U75" s="112">
        <v>1.7561676294449893E-2</v>
      </c>
      <c r="V75" s="111">
        <v>1.414579175110217E-2</v>
      </c>
      <c r="W75" s="117">
        <v>3.6210345674964192E-4</v>
      </c>
      <c r="X75" s="116">
        <v>3.6481029864470475E-4</v>
      </c>
      <c r="Y75" s="130">
        <v>5.0475079392724143E-4</v>
      </c>
    </row>
    <row r="76" spans="1:25" s="114" customFormat="1" x14ac:dyDescent="0.3">
      <c r="A76" s="217"/>
      <c r="B76" s="110" t="s">
        <v>154</v>
      </c>
      <c r="C76" s="112">
        <v>4.6915939168725336E-2</v>
      </c>
      <c r="D76" s="112">
        <v>4.6054925574207206E-2</v>
      </c>
      <c r="E76" s="111">
        <v>4.5903252738260451E-2</v>
      </c>
      <c r="F76" s="112">
        <v>0.78776253372062577</v>
      </c>
      <c r="G76" s="112">
        <v>0.80141575705176704</v>
      </c>
      <c r="H76" s="111">
        <v>0.80693069306930698</v>
      </c>
      <c r="I76" s="111">
        <v>-1.2341547683110576E-2</v>
      </c>
      <c r="J76" s="111">
        <v>-9.9427691673655699E-3</v>
      </c>
      <c r="K76" s="111">
        <v>-2.5264572440299449E-3</v>
      </c>
      <c r="L76" s="111">
        <v>1.7965426000826623E-4</v>
      </c>
      <c r="M76" s="118">
        <v>-2.9547184128698989E-5</v>
      </c>
      <c r="N76" s="112">
        <v>0.10002009536162516</v>
      </c>
      <c r="O76" s="112">
        <v>8.7965464654106179E-2</v>
      </c>
      <c r="P76" s="111">
        <v>8.4050010840500108E-2</v>
      </c>
      <c r="Q76" s="112">
        <v>7.9267067355998463E-2</v>
      </c>
      <c r="R76" s="112">
        <v>7.610744863527745E-2</v>
      </c>
      <c r="S76" s="111">
        <v>7.5160800751608012E-2</v>
      </c>
      <c r="T76" s="112">
        <v>3.2030788529811165E-2</v>
      </c>
      <c r="U76" s="112">
        <v>3.3688773610961009E-2</v>
      </c>
      <c r="V76" s="111">
        <v>3.3039435330394357E-2</v>
      </c>
      <c r="W76" s="117">
        <v>5.6023432409555644E-4</v>
      </c>
      <c r="X76" s="116">
        <v>4.1428005331604163E-4</v>
      </c>
      <c r="Y76" s="130">
        <v>4.5771000457710004E-4</v>
      </c>
    </row>
    <row r="77" spans="1:25" s="114" customFormat="1" x14ac:dyDescent="0.3">
      <c r="A77" s="217"/>
      <c r="B77" s="110" t="s">
        <v>156</v>
      </c>
      <c r="C77" s="112">
        <v>0.12252677602872261</v>
      </c>
      <c r="D77" s="112">
        <v>0.11803658921347929</v>
      </c>
      <c r="E77" s="111">
        <v>0.11486760697323388</v>
      </c>
      <c r="F77" s="112">
        <v>0.83831810349450775</v>
      </c>
      <c r="G77" s="112">
        <v>0.83535034085318716</v>
      </c>
      <c r="H77" s="111">
        <v>0.84728018367965807</v>
      </c>
      <c r="I77" s="111">
        <v>-1.0445961505810675E-2</v>
      </c>
      <c r="J77" s="111">
        <v>-8.8330482054516518E-3</v>
      </c>
      <c r="K77" s="111">
        <v>-4.6712022109736406E-4</v>
      </c>
      <c r="L77" s="111">
        <v>-1.8951897468244619E-3</v>
      </c>
      <c r="M77" s="118">
        <v>1.112033747851603E-4</v>
      </c>
      <c r="N77" s="112">
        <v>7.9998041378216866E-2</v>
      </c>
      <c r="O77" s="112">
        <v>7.9663597816665502E-2</v>
      </c>
      <c r="P77" s="111">
        <v>7.0997771391989525E-2</v>
      </c>
      <c r="Q77" s="112">
        <v>3.6351087618012791E-2</v>
      </c>
      <c r="R77" s="112">
        <v>3.5807154402979831E-2</v>
      </c>
      <c r="S77" s="111">
        <v>3.5612000789398947E-2</v>
      </c>
      <c r="T77" s="112">
        <v>4.4684556966747731E-2</v>
      </c>
      <c r="U77" s="112">
        <v>4.8466746316208682E-2</v>
      </c>
      <c r="V77" s="111">
        <v>4.4680461894653745E-2</v>
      </c>
      <c r="W77" s="117">
        <v>3.1944188605950946E-4</v>
      </c>
      <c r="X77" s="116">
        <v>2.7643076346428656E-4</v>
      </c>
      <c r="Y77" s="130">
        <v>4.0913969954705829E-4</v>
      </c>
    </row>
    <row r="78" spans="1:25" s="114" customFormat="1" x14ac:dyDescent="0.3">
      <c r="A78" s="217"/>
      <c r="B78" s="110" t="s">
        <v>155</v>
      </c>
      <c r="C78" s="112">
        <v>6.208433195561789E-2</v>
      </c>
      <c r="D78" s="112">
        <v>6.1259737182147764E-2</v>
      </c>
      <c r="E78" s="111">
        <v>5.9851102768393755E-2</v>
      </c>
      <c r="F78" s="112">
        <v>0.84261653858543095</v>
      </c>
      <c r="G78" s="112">
        <v>0.83170609503432769</v>
      </c>
      <c r="H78" s="111">
        <v>0.85137438394065512</v>
      </c>
      <c r="I78" s="111">
        <v>-1.4213067130775858E-2</v>
      </c>
      <c r="J78" s="111">
        <v>-9.965536663915614E-3</v>
      </c>
      <c r="K78" s="113" t="s">
        <v>95</v>
      </c>
      <c r="L78" s="111">
        <v>-4.6944828460117813E-3</v>
      </c>
      <c r="M78" s="118">
        <v>6.5471790692991482E-4</v>
      </c>
      <c r="N78" s="112">
        <v>9.5195803230408174E-2</v>
      </c>
      <c r="O78" s="112">
        <v>0.10856229772367192</v>
      </c>
      <c r="P78" s="111">
        <v>9.1913513813124431E-2</v>
      </c>
      <c r="Q78" s="113" t="s">
        <v>95</v>
      </c>
      <c r="R78" s="113" t="s">
        <v>95</v>
      </c>
      <c r="S78" s="129" t="s">
        <v>95</v>
      </c>
      <c r="T78" s="112">
        <v>6.1133864065160373E-2</v>
      </c>
      <c r="U78" s="112">
        <v>5.8409052951823817E-2</v>
      </c>
      <c r="V78" s="111">
        <v>5.5076975662480314E-2</v>
      </c>
      <c r="W78" s="117">
        <v>5.1079103584740688E-4</v>
      </c>
      <c r="X78" s="116">
        <v>6.0936801765813103E-4</v>
      </c>
      <c r="Y78" s="130">
        <v>1.2147974336826838E-3</v>
      </c>
    </row>
    <row r="79" spans="1:25" s="114" customFormat="1" x14ac:dyDescent="0.3">
      <c r="A79" s="217"/>
      <c r="B79" s="110" t="s">
        <v>5</v>
      </c>
      <c r="C79" s="112">
        <v>1</v>
      </c>
      <c r="D79" s="112">
        <v>1</v>
      </c>
      <c r="E79" s="111">
        <v>1</v>
      </c>
      <c r="F79" s="112">
        <v>0.93266402665646542</v>
      </c>
      <c r="G79" s="112">
        <v>0.9315583003195701</v>
      </c>
      <c r="H79" s="111">
        <v>0.93833896374603987</v>
      </c>
      <c r="I79" s="111">
        <v>-6.2278002580221647E-3</v>
      </c>
      <c r="J79" s="111">
        <v>-2.740145239371404E-3</v>
      </c>
      <c r="K79" s="111">
        <v>-1.6894816379087255E-3</v>
      </c>
      <c r="L79" s="111">
        <v>-2.1841007125310008E-3</v>
      </c>
      <c r="M79" s="118">
        <v>1.6058538348509891E-4</v>
      </c>
      <c r="N79" s="112">
        <v>2.0404606656859718E-2</v>
      </c>
      <c r="O79" s="112">
        <v>2.0104960124941205E-2</v>
      </c>
      <c r="P79" s="111">
        <v>1.7514638151529059E-2</v>
      </c>
      <c r="Q79" s="112">
        <v>2.4373192801977236E-2</v>
      </c>
      <c r="R79" s="112">
        <v>2.313862241149468E-2</v>
      </c>
      <c r="S79" s="111">
        <v>2.2066425968827234E-2</v>
      </c>
      <c r="T79" s="112">
        <v>2.1854221954557961E-2</v>
      </c>
      <c r="U79" s="112">
        <v>2.4454564333079583E-2</v>
      </c>
      <c r="V79" s="111">
        <v>2.0970292431287771E-2</v>
      </c>
      <c r="W79" s="117">
        <v>3.754029367708891E-4</v>
      </c>
      <c r="X79" s="116">
        <v>3.7163814721792625E-4</v>
      </c>
      <c r="Y79" s="130">
        <v>5.3410592547950661E-4</v>
      </c>
    </row>
    <row r="80" spans="1:25" s="114" customFormat="1" x14ac:dyDescent="0.3">
      <c r="A80" s="217" t="s">
        <v>86</v>
      </c>
      <c r="B80" s="110" t="s">
        <v>153</v>
      </c>
      <c r="C80" s="112">
        <v>0.62603993118681045</v>
      </c>
      <c r="D80" s="112">
        <v>0.60367486997666753</v>
      </c>
      <c r="E80" s="111">
        <v>0.59820698031194064</v>
      </c>
      <c r="F80" s="112">
        <v>0.87292657238088223</v>
      </c>
      <c r="G80" s="112">
        <v>0.85743744213853279</v>
      </c>
      <c r="H80" s="111">
        <v>0.85604299903294923</v>
      </c>
      <c r="I80" s="111">
        <v>9.1390082267582828E-3</v>
      </c>
      <c r="J80" s="113" t="s">
        <v>95</v>
      </c>
      <c r="K80" s="111">
        <v>3.4814803909644539E-3</v>
      </c>
      <c r="L80" s="111">
        <v>5.886721417494245E-3</v>
      </c>
      <c r="M80" s="118">
        <v>-1.2811756017404047E-4</v>
      </c>
      <c r="N80" s="113" t="s">
        <v>95</v>
      </c>
      <c r="O80" s="113" t="s">
        <v>95</v>
      </c>
      <c r="P80" s="113" t="s">
        <v>95</v>
      </c>
      <c r="Q80" s="112">
        <v>1.8893276178174993E-2</v>
      </c>
      <c r="R80" s="112">
        <v>2.3490068745495914E-2</v>
      </c>
      <c r="S80" s="111">
        <v>2.4673152852799907E-2</v>
      </c>
      <c r="T80" s="112">
        <v>0.10109138034908567</v>
      </c>
      <c r="U80" s="112">
        <v>0.11072694245837349</v>
      </c>
      <c r="V80" s="111">
        <v>0.11179588282122382</v>
      </c>
      <c r="W80" s="117">
        <v>6.9782460763619502E-3</v>
      </c>
      <c r="X80" s="116">
        <v>7.7463515224144861E-3</v>
      </c>
      <c r="Y80" s="130">
        <v>7.2341812392141781E-3</v>
      </c>
    </row>
    <row r="81" spans="1:25" s="114" customFormat="1" x14ac:dyDescent="0.3">
      <c r="A81" s="217"/>
      <c r="B81" s="110" t="s">
        <v>154</v>
      </c>
      <c r="C81" s="112">
        <v>0.13632663472027004</v>
      </c>
      <c r="D81" s="112">
        <v>0.14499393876194325</v>
      </c>
      <c r="E81" s="111">
        <v>0.15849207363845563</v>
      </c>
      <c r="F81" s="112">
        <v>0.80898071296351581</v>
      </c>
      <c r="G81" s="112">
        <v>0.83580932260529506</v>
      </c>
      <c r="H81" s="111">
        <v>0.83407610558793277</v>
      </c>
      <c r="I81" s="111">
        <v>-1.1681087803527279E-2</v>
      </c>
      <c r="J81" s="111">
        <v>-2.9900570248224852E-3</v>
      </c>
      <c r="K81" s="111">
        <v>4.2641362572765074E-3</v>
      </c>
      <c r="L81" s="111">
        <v>-1.3140099306408012E-2</v>
      </c>
      <c r="M81" s="118">
        <v>1.6592109679488184E-4</v>
      </c>
      <c r="N81" s="112">
        <v>2.4740749586990705E-2</v>
      </c>
      <c r="O81" s="112">
        <v>2.6531667191081944E-2</v>
      </c>
      <c r="P81" s="111">
        <v>2.2646151364213839E-2</v>
      </c>
      <c r="Q81" s="112">
        <v>3.8255607969586596E-2</v>
      </c>
      <c r="R81" s="112">
        <v>4.210680091697757E-2</v>
      </c>
      <c r="S81" s="111">
        <v>4.444534070055859E-2</v>
      </c>
      <c r="T81" s="112">
        <v>0.1280030254174877</v>
      </c>
      <c r="U81" s="112">
        <v>9.551849687598328E-2</v>
      </c>
      <c r="V81" s="111">
        <v>9.8620661840327487E-2</v>
      </c>
      <c r="W81" s="117">
        <v>1.9904062419139747E-5</v>
      </c>
      <c r="X81" s="116">
        <v>1.1237470220703914E-5</v>
      </c>
      <c r="Y81" s="130">
        <v>1.8149186311480368E-4</v>
      </c>
    </row>
    <row r="82" spans="1:25" s="114" customFormat="1" x14ac:dyDescent="0.3">
      <c r="A82" s="217"/>
      <c r="B82" s="110" t="s">
        <v>156</v>
      </c>
      <c r="C82" s="112">
        <v>0.18162910342057992</v>
      </c>
      <c r="D82" s="112">
        <v>0.18921979483035051</v>
      </c>
      <c r="E82" s="111">
        <v>0.18780043467143953</v>
      </c>
      <c r="F82" s="112">
        <v>0.78254016866731901</v>
      </c>
      <c r="G82" s="112">
        <v>0.76219958495147722</v>
      </c>
      <c r="H82" s="111">
        <v>0.76614646266954844</v>
      </c>
      <c r="I82" s="111">
        <v>6.2234141398496146E-3</v>
      </c>
      <c r="J82" s="111">
        <v>-1.6002419487354536E-3</v>
      </c>
      <c r="K82" s="111">
        <v>-8.2666009042215924E-4</v>
      </c>
      <c r="L82" s="111">
        <v>8.4921535715162949E-3</v>
      </c>
      <c r="M82" s="118">
        <v>1.3392301047898989E-4</v>
      </c>
      <c r="N82" s="112">
        <v>9.6158299283649426E-2</v>
      </c>
      <c r="O82" s="112">
        <v>0.10294408900293633</v>
      </c>
      <c r="P82" s="111">
        <v>9.7950952194557434E-2</v>
      </c>
      <c r="Q82" s="112">
        <v>1.8793931562002795E-2</v>
      </c>
      <c r="R82" s="112">
        <v>1.9228285298499109E-2</v>
      </c>
      <c r="S82" s="111">
        <v>1.8184448339828792E-2</v>
      </c>
      <c r="T82" s="112">
        <v>0.10243290282581252</v>
      </c>
      <c r="U82" s="112">
        <v>0.11559359688627498</v>
      </c>
      <c r="V82" s="111">
        <v>0.11750540342756004</v>
      </c>
      <c r="W82" s="117">
        <v>2.9879064486490929E-5</v>
      </c>
      <c r="X82" s="116">
        <v>8.6109652030896139E-6</v>
      </c>
      <c r="Y82" s="130">
        <v>1.5316802532378018E-4</v>
      </c>
    </row>
    <row r="83" spans="1:25" s="114" customFormat="1" x14ac:dyDescent="0.3">
      <c r="A83" s="217"/>
      <c r="B83" s="110" t="s">
        <v>155</v>
      </c>
      <c r="C83" s="112">
        <v>5.6004330672339592E-2</v>
      </c>
      <c r="D83" s="112">
        <v>6.2111396431038753E-2</v>
      </c>
      <c r="E83" s="111">
        <v>5.5500511378164155E-2</v>
      </c>
      <c r="F83" s="112">
        <v>0.70529809346156647</v>
      </c>
      <c r="G83" s="112">
        <v>0.65280692549842601</v>
      </c>
      <c r="H83" s="111">
        <v>0.6677224301756407</v>
      </c>
      <c r="I83" s="111">
        <v>1.1330079304355478E-2</v>
      </c>
      <c r="J83" s="111">
        <v>1.940360647515818E-2</v>
      </c>
      <c r="K83" s="113" t="s">
        <v>95</v>
      </c>
      <c r="L83" s="111">
        <v>-8.6653497829369819E-3</v>
      </c>
      <c r="M83" s="118">
        <v>6.3016825724628999E-4</v>
      </c>
      <c r="N83" s="112">
        <v>0.19247074783788368</v>
      </c>
      <c r="O83" s="112">
        <v>0.22515739769150053</v>
      </c>
      <c r="P83" s="111">
        <v>0.22821767923985029</v>
      </c>
      <c r="Q83" s="113" t="s">
        <v>95</v>
      </c>
      <c r="R83" s="113" t="s">
        <v>95</v>
      </c>
      <c r="S83" s="113" t="s">
        <v>95</v>
      </c>
      <c r="T83" s="112">
        <v>0.1020858063422079</v>
      </c>
      <c r="U83" s="112">
        <v>0.12169464847848899</v>
      </c>
      <c r="V83" s="111">
        <v>0.10322487762741146</v>
      </c>
      <c r="W83" s="117">
        <v>1.2112696528501175E-4</v>
      </c>
      <c r="X83" s="116">
        <v>2.8856243441762852E-4</v>
      </c>
      <c r="Y83" s="130">
        <v>8.3501295709761014E-4</v>
      </c>
    </row>
    <row r="84" spans="1:25" s="114" customFormat="1" x14ac:dyDescent="0.3">
      <c r="A84" s="217"/>
      <c r="B84" s="110" t="s">
        <v>5</v>
      </c>
      <c r="C84" s="112">
        <v>1</v>
      </c>
      <c r="D84" s="112">
        <v>1</v>
      </c>
      <c r="E84" s="111">
        <v>1</v>
      </c>
      <c r="F84" s="147">
        <v>0.83840432633081341</v>
      </c>
      <c r="G84" s="112">
        <v>0.82357072096145578</v>
      </c>
      <c r="H84" s="111">
        <v>0.82522692406034259</v>
      </c>
      <c r="I84" s="111">
        <v>5.7605995857920034E-3</v>
      </c>
      <c r="J84" s="111">
        <v>1.8666732204314362E-4</v>
      </c>
      <c r="K84" s="111">
        <v>3.0285858465660814E-3</v>
      </c>
      <c r="L84" s="111">
        <v>2.7125685263156701E-3</v>
      </c>
      <c r="M84" s="118">
        <v>-1.0911068806313852E-4</v>
      </c>
      <c r="N84" s="112">
        <v>3.1617164223653717E-2</v>
      </c>
      <c r="O84" s="112">
        <v>3.7310830715486791E-2</v>
      </c>
      <c r="P84" s="146">
        <v>3.4650664791613398E-2</v>
      </c>
      <c r="Q84" s="147">
        <v>2.0456728551504069E-2</v>
      </c>
      <c r="R84" s="147">
        <v>2.3923967308419256E-2</v>
      </c>
      <c r="S84" s="146">
        <v>2.5218933776527744E-2</v>
      </c>
      <c r="T84" s="147">
        <v>0.10505950604286171</v>
      </c>
      <c r="U84" s="147">
        <v>0.11012389691984828</v>
      </c>
      <c r="V84" s="111">
        <v>0.11030427000767067</v>
      </c>
      <c r="W84" s="117">
        <v>4.3835846896080142E-3</v>
      </c>
      <c r="X84" s="116">
        <v>4.697459493984384E-3</v>
      </c>
      <c r="Y84" s="130">
        <v>4.4314114037330606E-3</v>
      </c>
    </row>
    <row r="85" spans="1:25" s="114" customFormat="1" x14ac:dyDescent="0.3">
      <c r="A85" s="217" t="s">
        <v>87</v>
      </c>
      <c r="B85" s="110" t="s">
        <v>153</v>
      </c>
      <c r="C85" s="112">
        <v>0.35989448246225347</v>
      </c>
      <c r="D85" s="112">
        <v>0.35512885419955753</v>
      </c>
      <c r="E85" s="111">
        <v>0.35657334468377944</v>
      </c>
      <c r="F85" s="147">
        <v>0.79788695371064777</v>
      </c>
      <c r="G85" s="112">
        <v>0.80356408376401578</v>
      </c>
      <c r="H85" s="111">
        <v>0.82003743826668796</v>
      </c>
      <c r="I85" s="111">
        <v>-1.9311919529356181E-2</v>
      </c>
      <c r="J85" s="113" t="s">
        <v>95</v>
      </c>
      <c r="K85" s="111">
        <v>-1.6628893688426516E-2</v>
      </c>
      <c r="L85" s="111">
        <v>-2.7451131592246478E-3</v>
      </c>
      <c r="M85" s="118">
        <v>4.5319378802501428E-5</v>
      </c>
      <c r="N85" s="113" t="s">
        <v>95</v>
      </c>
      <c r="O85" s="113" t="s">
        <v>95</v>
      </c>
      <c r="P85" s="126" t="s">
        <v>95</v>
      </c>
      <c r="Q85" s="147">
        <v>0.16748174908378061</v>
      </c>
      <c r="R85" s="147">
        <v>0.16244869811691912</v>
      </c>
      <c r="S85" s="146">
        <v>0.14833632991192336</v>
      </c>
      <c r="T85" s="147">
        <v>3.4562179377634776E-2</v>
      </c>
      <c r="U85" s="147">
        <v>3.3901714980596936E-2</v>
      </c>
      <c r="V85" s="111">
        <v>3.1486834019891212E-2</v>
      </c>
      <c r="W85" s="117">
        <v>2.7211743282236937E-6</v>
      </c>
      <c r="X85" s="116">
        <v>3.408948657880148E-5</v>
      </c>
      <c r="Y85" s="130">
        <v>6.3724709256014015E-5</v>
      </c>
    </row>
    <row r="86" spans="1:25" s="114" customFormat="1" x14ac:dyDescent="0.3">
      <c r="A86" s="217"/>
      <c r="B86" s="110" t="s">
        <v>154</v>
      </c>
      <c r="C86" s="112">
        <v>0.16201482244057488</v>
      </c>
      <c r="D86" s="112">
        <v>0.16379059359282458</v>
      </c>
      <c r="E86" s="111">
        <v>0.16378908782826959</v>
      </c>
      <c r="F86" s="147">
        <v>0.72781070811577353</v>
      </c>
      <c r="G86" s="112">
        <v>0.73948413972599092</v>
      </c>
      <c r="H86" s="111">
        <v>0.7558034536448327</v>
      </c>
      <c r="I86" s="111">
        <v>-2.2156029723950477E-2</v>
      </c>
      <c r="J86" s="111">
        <v>-2.7782989426819657E-3</v>
      </c>
      <c r="K86" s="111">
        <v>-1.7171749098192024E-2</v>
      </c>
      <c r="L86" s="111">
        <v>-2.250898420191029E-3</v>
      </c>
      <c r="M86" s="118">
        <v>6.4653432670863038E-5</v>
      </c>
      <c r="N86" s="112">
        <v>3.6056805941242817E-2</v>
      </c>
      <c r="O86" s="112">
        <v>2.9280226244727682E-2</v>
      </c>
      <c r="P86" s="146">
        <v>2.9890217150303287E-2</v>
      </c>
      <c r="Q86" s="147">
        <v>0.18428564002190609</v>
      </c>
      <c r="R86" s="147">
        <v>0.17944604453405485</v>
      </c>
      <c r="S86" s="146">
        <v>0.16469409317978845</v>
      </c>
      <c r="T86" s="147">
        <v>5.1776727069624391E-2</v>
      </c>
      <c r="U86" s="147">
        <v>5.1726582180319662E-2</v>
      </c>
      <c r="V86" s="111">
        <v>4.9500756204780998E-2</v>
      </c>
      <c r="W86" s="117">
        <v>0</v>
      </c>
      <c r="X86" s="116">
        <v>2.1810224390858609E-5</v>
      </c>
      <c r="Y86" s="130">
        <v>7.5558544866292341E-5</v>
      </c>
    </row>
    <row r="87" spans="1:25" s="114" customFormat="1" x14ac:dyDescent="0.3">
      <c r="A87" s="217"/>
      <c r="B87" s="110" t="s">
        <v>156</v>
      </c>
      <c r="C87" s="112">
        <v>0.23061023186358559</v>
      </c>
      <c r="D87" s="112">
        <v>0.23077913858517091</v>
      </c>
      <c r="E87" s="111">
        <v>0.22984288180144238</v>
      </c>
      <c r="F87" s="147">
        <v>0.78329444759173117</v>
      </c>
      <c r="G87" s="112">
        <v>0.78567730728217122</v>
      </c>
      <c r="H87" s="111">
        <v>0.79680943276647054</v>
      </c>
      <c r="I87" s="111">
        <v>-1.2323555329519342E-2</v>
      </c>
      <c r="J87" s="111">
        <v>-1.1453755713962677E-3</v>
      </c>
      <c r="K87" s="111">
        <v>-8.925233940390298E-3</v>
      </c>
      <c r="L87" s="111">
        <v>-2.3107839455149271E-3</v>
      </c>
      <c r="M87" s="118">
        <v>7.7253750043099529E-5</v>
      </c>
      <c r="N87" s="112">
        <v>3.164990771891172E-2</v>
      </c>
      <c r="O87" s="112">
        <v>2.7591930102163667E-2</v>
      </c>
      <c r="P87" s="146">
        <v>2.8475543339141426E-2</v>
      </c>
      <c r="Q87" s="147">
        <v>0.11726110749196735</v>
      </c>
      <c r="R87" s="147">
        <v>0.11682518661208764</v>
      </c>
      <c r="S87" s="146">
        <v>0.1081179131116372</v>
      </c>
      <c r="T87" s="147">
        <v>6.7729137806708278E-2</v>
      </c>
      <c r="U87" s="147">
        <v>6.9800660451996829E-2</v>
      </c>
      <c r="V87" s="111">
        <v>6.645411518383762E-2</v>
      </c>
      <c r="W87" s="117">
        <v>8.493427361236507E-7</v>
      </c>
      <c r="X87" s="116">
        <v>3.3538577964294313E-5</v>
      </c>
      <c r="Y87" s="130">
        <v>9.4447710393308508E-5</v>
      </c>
    </row>
    <row r="88" spans="1:25" s="114" customFormat="1" x14ac:dyDescent="0.3">
      <c r="A88" s="217"/>
      <c r="B88" s="110" t="s">
        <v>155</v>
      </c>
      <c r="C88" s="112">
        <v>0.24748046323358605</v>
      </c>
      <c r="D88" s="112">
        <v>0.25030141362244696</v>
      </c>
      <c r="E88" s="111">
        <v>0.24979468568650859</v>
      </c>
      <c r="F88" s="147">
        <v>0.87541075985032191</v>
      </c>
      <c r="G88" s="112">
        <v>0.86831672491769796</v>
      </c>
      <c r="H88" s="111">
        <v>0.87507116780169669</v>
      </c>
      <c r="I88" s="111">
        <v>-3.2074254176868155E-3</v>
      </c>
      <c r="J88" s="111">
        <v>-2.0175307435771062E-3</v>
      </c>
      <c r="K88" s="113" t="s">
        <v>95</v>
      </c>
      <c r="L88" s="111">
        <v>-1.2729347225861609E-3</v>
      </c>
      <c r="M88" s="118">
        <v>1.0378437565211382E-4</v>
      </c>
      <c r="N88" s="112">
        <v>2.9243885297488271E-2</v>
      </c>
      <c r="O88" s="112">
        <v>2.7875655720547284E-2</v>
      </c>
      <c r="P88" s="146">
        <v>2.6542239765440671E-2</v>
      </c>
      <c r="Q88" s="126" t="s">
        <v>95</v>
      </c>
      <c r="R88" s="126" t="s">
        <v>95</v>
      </c>
      <c r="S88" s="126" t="s">
        <v>95</v>
      </c>
      <c r="T88" s="147">
        <v>9.5294702385098046E-2</v>
      </c>
      <c r="U88" s="147">
        <v>0.1037124724866953</v>
      </c>
      <c r="V88" s="111">
        <v>9.823065271331051E-2</v>
      </c>
      <c r="W88" s="117">
        <v>0</v>
      </c>
      <c r="X88" s="116">
        <v>5.2330781282706738E-5</v>
      </c>
      <c r="Y88" s="130">
        <v>1.2994976629346718E-4</v>
      </c>
    </row>
    <row r="89" spans="1:25" s="114" customFormat="1" x14ac:dyDescent="0.3">
      <c r="A89" s="217"/>
      <c r="B89" s="110" t="s">
        <v>5</v>
      </c>
      <c r="C89" s="112">
        <v>1</v>
      </c>
      <c r="D89" s="112">
        <v>1</v>
      </c>
      <c r="E89" s="111">
        <v>1</v>
      </c>
      <c r="F89" s="147">
        <v>0.80235400945881519</v>
      </c>
      <c r="G89" s="112">
        <v>0.8051481744406408</v>
      </c>
      <c r="H89" s="111">
        <v>0.81792495396658327</v>
      </c>
      <c r="I89" s="111">
        <v>-1.4173862016855332E-2</v>
      </c>
      <c r="J89" s="111">
        <v>-1.1885989066974141E-3</v>
      </c>
      <c r="K89" s="111">
        <v>-1.0890482665709925E-2</v>
      </c>
      <c r="L89" s="111">
        <v>-2.1582820776665373E-3</v>
      </c>
      <c r="M89" s="118">
        <v>7.042102016075407E-5</v>
      </c>
      <c r="N89" s="112">
        <v>2.0377819850036293E-2</v>
      </c>
      <c r="O89" s="112">
        <v>1.8140783530541361E-2</v>
      </c>
      <c r="P89" s="146">
        <v>1.8070702783591411E-2</v>
      </c>
      <c r="Q89" s="147">
        <v>0.11717437384218045</v>
      </c>
      <c r="R89" s="147">
        <v>0.11404261011197801</v>
      </c>
      <c r="S89" s="146">
        <v>0.10471800931136931</v>
      </c>
      <c r="T89" s="147">
        <v>6.0029944166117261E-2</v>
      </c>
      <c r="U89" s="147">
        <v>6.2579719561788746E-2</v>
      </c>
      <c r="V89" s="111">
        <v>5.9146549786286466E-2</v>
      </c>
      <c r="W89" s="117">
        <v>1.1752027518547637E-6</v>
      </c>
      <c r="X89" s="116">
        <v>3.6516942571352418E-5</v>
      </c>
      <c r="Y89" s="130">
        <v>8.9267092822357667E-5</v>
      </c>
    </row>
    <row r="90" spans="1:25" s="114" customFormat="1" x14ac:dyDescent="0.3">
      <c r="A90" s="217" t="s">
        <v>88</v>
      </c>
      <c r="B90" s="110" t="s">
        <v>153</v>
      </c>
      <c r="C90" s="112">
        <v>0.64566406373494356</v>
      </c>
      <c r="D90" s="112">
        <v>0.62522334221083509</v>
      </c>
      <c r="E90" s="111">
        <v>0.64662522504161146</v>
      </c>
      <c r="F90" s="112">
        <v>0.94403368750918082</v>
      </c>
      <c r="G90" s="112">
        <v>0.95055537582227978</v>
      </c>
      <c r="H90" s="111">
        <v>0.96002311409960073</v>
      </c>
      <c r="I90" s="111">
        <v>-1.2728582433870428E-2</v>
      </c>
      <c r="J90" s="113" t="s">
        <v>95</v>
      </c>
      <c r="K90" s="111">
        <v>-3.0217804925803844E-3</v>
      </c>
      <c r="L90" s="111">
        <v>-1.0367117935969818E-2</v>
      </c>
      <c r="M90" s="118">
        <v>7.6815596017093762E-4</v>
      </c>
      <c r="N90" s="113" t="s">
        <v>95</v>
      </c>
      <c r="O90" s="113" t="s">
        <v>95</v>
      </c>
      <c r="P90" s="113" t="s">
        <v>95</v>
      </c>
      <c r="Q90" s="112">
        <v>2.3845664202125055E-2</v>
      </c>
      <c r="R90" s="112">
        <v>2.0651353391566915E-2</v>
      </c>
      <c r="S90" s="111">
        <v>1.9226728304265601E-2</v>
      </c>
      <c r="T90" s="112">
        <v>3.192479067717769E-2</v>
      </c>
      <c r="U90" s="112">
        <v>2.852367087242532E-2</v>
      </c>
      <c r="V90" s="111">
        <v>1.9857112838831688E-2</v>
      </c>
      <c r="W90" s="117">
        <v>1.9585761151642755E-4</v>
      </c>
      <c r="X90" s="116">
        <v>5.3919982745605518E-5</v>
      </c>
      <c r="Y90" s="130">
        <v>8.9304475730195418E-4</v>
      </c>
    </row>
    <row r="91" spans="1:25" s="114" customFormat="1" x14ac:dyDescent="0.3">
      <c r="A91" s="217"/>
      <c r="B91" s="110" t="s">
        <v>154</v>
      </c>
      <c r="C91" s="112">
        <v>9.095507571686004E-2</v>
      </c>
      <c r="D91" s="112">
        <v>9.9416781849442068E-2</v>
      </c>
      <c r="E91" s="111">
        <v>0.1007846733924386</v>
      </c>
      <c r="F91" s="112">
        <v>0.88008342022940567</v>
      </c>
      <c r="G91" s="112">
        <v>0.89420142421159721</v>
      </c>
      <c r="H91" s="111">
        <v>0.8924839905628581</v>
      </c>
      <c r="I91" s="111">
        <v>-5.3415683423566618E-3</v>
      </c>
      <c r="J91" s="111">
        <v>2.995811021663991E-3</v>
      </c>
      <c r="K91" s="111">
        <v>-2.5094410698779726E-3</v>
      </c>
      <c r="L91" s="111">
        <v>-5.3108050052917063E-3</v>
      </c>
      <c r="M91" s="118">
        <v>0</v>
      </c>
      <c r="N91" s="112">
        <v>3.0587417448731318E-2</v>
      </c>
      <c r="O91" s="112">
        <v>2.611054594777891E-2</v>
      </c>
      <c r="P91" s="111">
        <v>3.1344792719919107E-2</v>
      </c>
      <c r="Q91" s="112">
        <v>5.5961070559610707E-2</v>
      </c>
      <c r="R91" s="112">
        <v>4.7473719905052558E-2</v>
      </c>
      <c r="S91" s="111">
        <v>4.920795416245366E-2</v>
      </c>
      <c r="T91" s="112">
        <v>3.2672923183872091E-2</v>
      </c>
      <c r="U91" s="112">
        <v>3.1875211936249578E-2</v>
      </c>
      <c r="V91" s="111">
        <v>2.6963262554769128E-2</v>
      </c>
      <c r="W91" s="117">
        <v>0</v>
      </c>
      <c r="X91" s="116">
        <v>0</v>
      </c>
      <c r="Y91" s="130">
        <v>0</v>
      </c>
    </row>
    <row r="92" spans="1:25" s="114" customFormat="1" x14ac:dyDescent="0.3">
      <c r="A92" s="217"/>
      <c r="B92" s="110" t="s">
        <v>156</v>
      </c>
      <c r="C92" s="112">
        <v>0.17817963390344915</v>
      </c>
      <c r="D92" s="112">
        <v>0.1878434413242086</v>
      </c>
      <c r="E92" s="111">
        <v>0.16821223546995481</v>
      </c>
      <c r="F92" s="112">
        <v>0.84794180269694819</v>
      </c>
      <c r="G92" s="112">
        <v>0.8711414213926777</v>
      </c>
      <c r="H92" s="111">
        <v>0.8661147011308562</v>
      </c>
      <c r="I92" s="111">
        <v>-6.57308908604326E-3</v>
      </c>
      <c r="J92" s="111">
        <v>-5.0947565594216676E-3</v>
      </c>
      <c r="K92" s="111">
        <v>5.9368882752574882E-3</v>
      </c>
      <c r="L92" s="111">
        <v>-7.3724640625661905E-3</v>
      </c>
      <c r="M92" s="118">
        <v>2.0193861066235866E-4</v>
      </c>
      <c r="N92" s="112">
        <v>8.3392476933995735E-2</v>
      </c>
      <c r="O92" s="112">
        <v>6.3711414213926773E-2</v>
      </c>
      <c r="P92" s="111">
        <v>6.8457189014539579E-2</v>
      </c>
      <c r="Q92" s="112">
        <v>2.1114265436479773E-2</v>
      </c>
      <c r="R92" s="112">
        <v>2.6381909547738693E-2</v>
      </c>
      <c r="S92" s="111">
        <v>2.9684975767366721E-2</v>
      </c>
      <c r="T92" s="112">
        <v>4.7196593328601842E-2</v>
      </c>
      <c r="U92" s="112">
        <v>3.8226848528356068E-2</v>
      </c>
      <c r="V92" s="111">
        <v>3.5339256865912765E-2</v>
      </c>
      <c r="W92" s="117">
        <v>0</v>
      </c>
      <c r="X92" s="116">
        <v>0</v>
      </c>
      <c r="Y92" s="130">
        <v>2.0193861066235866E-4</v>
      </c>
    </row>
    <row r="93" spans="1:25" s="114" customFormat="1" x14ac:dyDescent="0.3">
      <c r="A93" s="217"/>
      <c r="B93" s="110" t="s">
        <v>155</v>
      </c>
      <c r="C93" s="112">
        <v>8.5201226644747247E-2</v>
      </c>
      <c r="D93" s="112">
        <v>8.7516434615514282E-2</v>
      </c>
      <c r="E93" s="111">
        <v>8.437786609599511E-2</v>
      </c>
      <c r="F93" s="112">
        <v>0.82300556586270868</v>
      </c>
      <c r="G93" s="112">
        <v>0.83281972265023108</v>
      </c>
      <c r="H93" s="111">
        <v>0.81078904991948475</v>
      </c>
      <c r="I93" s="111">
        <v>1.7123594336985182E-2</v>
      </c>
      <c r="J93" s="111">
        <v>8.6453430884423643E-3</v>
      </c>
      <c r="K93" s="113" t="s">
        <v>95</v>
      </c>
      <c r="L93" s="111">
        <v>8.3631078656870861E-3</v>
      </c>
      <c r="M93" s="118">
        <v>1.0466444380540603E-3</v>
      </c>
      <c r="N93" s="112">
        <v>0.1391465677179963</v>
      </c>
      <c r="O93" s="112">
        <v>0.12134052388289676</v>
      </c>
      <c r="P93" s="111">
        <v>0.1388888888888889</v>
      </c>
      <c r="Q93" s="113" t="s">
        <v>95</v>
      </c>
      <c r="R93" s="113" t="s">
        <v>95</v>
      </c>
      <c r="S93" s="113" t="s">
        <v>95</v>
      </c>
      <c r="T93" s="112">
        <v>3.6363636363636362E-2</v>
      </c>
      <c r="U93" s="112">
        <v>4.352850539291217E-2</v>
      </c>
      <c r="V93" s="111">
        <v>4.8309178743961352E-2</v>
      </c>
      <c r="W93" s="117">
        <v>7.4211502782931351E-4</v>
      </c>
      <c r="X93" s="116">
        <v>3.8520801232665641E-4</v>
      </c>
      <c r="Y93" s="130">
        <v>1.6103059581320451E-3</v>
      </c>
    </row>
    <row r="94" spans="1:25" s="114" customFormat="1" x14ac:dyDescent="0.3">
      <c r="A94" s="217"/>
      <c r="B94" s="110" t="s">
        <v>5</v>
      </c>
      <c r="C94" s="112">
        <v>1</v>
      </c>
      <c r="D94" s="112">
        <v>1</v>
      </c>
      <c r="E94" s="111">
        <v>1</v>
      </c>
      <c r="F94" s="112">
        <v>0.91078372482691028</v>
      </c>
      <c r="G94" s="112">
        <v>0.91973165222667974</v>
      </c>
      <c r="H94" s="111">
        <v>0.92482760963347943</v>
      </c>
      <c r="I94" s="111">
        <v>-9.5699211066844203E-3</v>
      </c>
      <c r="J94" s="111">
        <v>-9.4607438918585876E-4</v>
      </c>
      <c r="K94" s="111">
        <v>-1.0324413956406472E-3</v>
      </c>
      <c r="L94" s="111">
        <v>-7.9641228341821163E-3</v>
      </c>
      <c r="M94" s="118">
        <v>6.1875229495067302E-4</v>
      </c>
      <c r="N94" s="112">
        <v>2.9496380133413425E-2</v>
      </c>
      <c r="O94" s="112">
        <v>2.5182887772646056E-2</v>
      </c>
      <c r="P94" s="111">
        <v>2.6393559563843882E-2</v>
      </c>
      <c r="Q94" s="112">
        <v>2.4248363946761088E-2</v>
      </c>
      <c r="R94" s="112">
        <v>2.2587061322185888E-2</v>
      </c>
      <c r="S94" s="111">
        <v>2.2385271238832841E-2</v>
      </c>
      <c r="T94" s="112">
        <v>3.5092156428819826E-2</v>
      </c>
      <c r="U94" s="112">
        <v>3.199271820112598E-2</v>
      </c>
      <c r="V94" s="111">
        <v>2.5578314480790787E-2</v>
      </c>
      <c r="W94" s="117">
        <v>1.8968733204767474E-4</v>
      </c>
      <c r="X94" s="116">
        <v>6.742406364831608E-5</v>
      </c>
      <c r="Y94" s="130">
        <v>7.4730799279866848E-4</v>
      </c>
    </row>
    <row r="95" spans="1:25" s="114" customFormat="1" x14ac:dyDescent="0.3">
      <c r="A95" s="217" t="s">
        <v>89</v>
      </c>
      <c r="B95" s="110" t="s">
        <v>153</v>
      </c>
      <c r="C95" s="112">
        <v>0.82254792720207992</v>
      </c>
      <c r="D95" s="112">
        <v>0.81710936563137071</v>
      </c>
      <c r="E95" s="111">
        <v>0.80433706443717168</v>
      </c>
      <c r="F95" s="112">
        <v>0.78098298020145884</v>
      </c>
      <c r="G95" s="112">
        <v>0.77712755223716312</v>
      </c>
      <c r="H95" s="111">
        <v>0.77306686270151981</v>
      </c>
      <c r="I95" s="111">
        <v>5.9884035177911743E-3</v>
      </c>
      <c r="J95" s="113" t="s">
        <v>95</v>
      </c>
      <c r="K95" s="111">
        <v>9.3541233916570286E-3</v>
      </c>
      <c r="L95" s="111">
        <v>-4.570752408593079E-2</v>
      </c>
      <c r="M95" s="118">
        <v>3.3429682368645047E-2</v>
      </c>
      <c r="N95" s="113" t="s">
        <v>95</v>
      </c>
      <c r="O95" s="113" t="s">
        <v>95</v>
      </c>
      <c r="P95" s="113" t="s">
        <v>95</v>
      </c>
      <c r="Q95" s="112">
        <v>1.4831538728725252E-2</v>
      </c>
      <c r="R95" s="112">
        <v>1.3098273742914274E-2</v>
      </c>
      <c r="S95" s="111">
        <v>2.3319029627476791E-2</v>
      </c>
      <c r="T95" s="112">
        <v>0.19755123306703717</v>
      </c>
      <c r="U95" s="112">
        <v>0.20361028049384527</v>
      </c>
      <c r="V95" s="111">
        <v>0.15487323269451045</v>
      </c>
      <c r="W95" s="117">
        <v>1.6151441472733589E-3</v>
      </c>
      <c r="X95" s="116">
        <v>1.6877327511878337E-3</v>
      </c>
      <c r="Y95" s="130">
        <v>3.5081120817875643E-2</v>
      </c>
    </row>
    <row r="96" spans="1:25" s="114" customFormat="1" x14ac:dyDescent="0.3">
      <c r="A96" s="217"/>
      <c r="B96" s="110" t="s">
        <v>154</v>
      </c>
      <c r="C96" s="112">
        <v>7.6569240878832032E-2</v>
      </c>
      <c r="D96" s="112">
        <v>8.6746012711356277E-2</v>
      </c>
      <c r="E96" s="111">
        <v>9.4139325101069829E-2</v>
      </c>
      <c r="F96" s="112">
        <v>0.71473880597014927</v>
      </c>
      <c r="G96" s="112">
        <v>0.82287886642474517</v>
      </c>
      <c r="H96" s="111">
        <v>0.76468010517090268</v>
      </c>
      <c r="I96" s="111">
        <v>4.1287310265445409E-3</v>
      </c>
      <c r="J96" s="111">
        <v>8.4324656966906775E-3</v>
      </c>
      <c r="K96" s="111">
        <v>7.6808537980649835E-3</v>
      </c>
      <c r="L96" s="111">
        <v>-1.6033525862567399E-2</v>
      </c>
      <c r="M96" s="118">
        <v>4.9129429239915933E-3</v>
      </c>
      <c r="N96" s="112">
        <v>0.1167910447761194</v>
      </c>
      <c r="O96" s="112">
        <v>3.8707447727665455E-2</v>
      </c>
      <c r="P96" s="111">
        <v>8.6181711948583109E-2</v>
      </c>
      <c r="Q96" s="112">
        <v>5.5783582089552239E-2</v>
      </c>
      <c r="R96" s="112">
        <v>3.110419906687403E-2</v>
      </c>
      <c r="S96" s="111">
        <v>5.112474437627812E-2</v>
      </c>
      <c r="T96" s="112">
        <v>0.1126865671641791</v>
      </c>
      <c r="U96" s="112">
        <v>0.1048902712977363</v>
      </c>
      <c r="V96" s="111">
        <v>9.2754893368390295E-2</v>
      </c>
      <c r="W96" s="117">
        <v>0</v>
      </c>
      <c r="X96" s="116">
        <v>6.9120442370831177E-4</v>
      </c>
      <c r="Y96" s="130">
        <v>5.2585451358457495E-3</v>
      </c>
    </row>
    <row r="97" spans="1:25" s="114" customFormat="1" x14ac:dyDescent="0.3">
      <c r="A97" s="217"/>
      <c r="B97" s="110" t="s">
        <v>156</v>
      </c>
      <c r="C97" s="112">
        <v>7.1683666180966263E-2</v>
      </c>
      <c r="D97" s="112">
        <v>6.8053723468041727E-2</v>
      </c>
      <c r="E97" s="111">
        <v>7.1725200077005585E-2</v>
      </c>
      <c r="F97" s="112">
        <v>0.74212833798326028</v>
      </c>
      <c r="G97" s="112">
        <v>0.8026431718061674</v>
      </c>
      <c r="H97" s="111">
        <v>0.78393404907975461</v>
      </c>
      <c r="I97" s="111">
        <v>-1.1548294185040775E-2</v>
      </c>
      <c r="J97" s="111">
        <v>-3.0217486608491578E-3</v>
      </c>
      <c r="K97" s="111">
        <v>1.5215508082149914E-3</v>
      </c>
      <c r="L97" s="111">
        <v>-2.0948134255934336E-2</v>
      </c>
      <c r="M97" s="118">
        <v>1.0772977974947064E-2</v>
      </c>
      <c r="N97" s="112">
        <v>0.1273415703467517</v>
      </c>
      <c r="O97" s="112">
        <v>5.8149779735682819E-2</v>
      </c>
      <c r="P97" s="111">
        <v>8.9723926380368094E-2</v>
      </c>
      <c r="Q97" s="112">
        <v>1.634117178158629E-2</v>
      </c>
      <c r="R97" s="112">
        <v>1.1674008810572687E-2</v>
      </c>
      <c r="S97" s="111">
        <v>1.5529141104294479E-2</v>
      </c>
      <c r="T97" s="112">
        <v>0.11239537664408131</v>
      </c>
      <c r="U97" s="112">
        <v>0.12466960352422908</v>
      </c>
      <c r="V97" s="111">
        <v>9.7584355828220865E-2</v>
      </c>
      <c r="W97" s="117">
        <v>1.3949780789159027E-3</v>
      </c>
      <c r="X97" s="116">
        <v>1.9823788546255508E-3</v>
      </c>
      <c r="Y97" s="130">
        <v>1.2461656441717791E-2</v>
      </c>
    </row>
    <row r="98" spans="1:25" s="114" customFormat="1" x14ac:dyDescent="0.3">
      <c r="A98" s="217"/>
      <c r="B98" s="110" t="s">
        <v>155</v>
      </c>
      <c r="C98" s="112">
        <v>2.9199165738121768E-2</v>
      </c>
      <c r="D98" s="112">
        <v>2.8090898189231321E-2</v>
      </c>
      <c r="E98" s="111">
        <v>2.9798410384752894E-2</v>
      </c>
      <c r="F98" s="112">
        <v>0.69471624266144816</v>
      </c>
      <c r="G98" s="112">
        <v>0.73906083244397014</v>
      </c>
      <c r="H98" s="111">
        <v>0.7683433317951085</v>
      </c>
      <c r="I98" s="111">
        <v>-5.1454794242399293E-2</v>
      </c>
      <c r="J98" s="111">
        <v>-3.655291600002275E-2</v>
      </c>
      <c r="K98" s="113" t="s">
        <v>95</v>
      </c>
      <c r="L98" s="111">
        <v>-1.7087105218534848E-2</v>
      </c>
      <c r="M98" s="118">
        <v>1.9905684743958922E-3</v>
      </c>
      <c r="N98" s="112">
        <v>0.19422700587084149</v>
      </c>
      <c r="O98" s="112">
        <v>0.16221985058697971</v>
      </c>
      <c r="P98" s="111">
        <v>0.14167051222888785</v>
      </c>
      <c r="Q98" s="113" t="s">
        <v>95</v>
      </c>
      <c r="R98" s="113" t="s">
        <v>95</v>
      </c>
      <c r="S98" s="113" t="s">
        <v>95</v>
      </c>
      <c r="T98" s="112">
        <v>0.11056751467710371</v>
      </c>
      <c r="U98" s="112">
        <v>9.7118463180362866E-2</v>
      </c>
      <c r="V98" s="111">
        <v>8.6755883710198434E-2</v>
      </c>
      <c r="W98" s="117">
        <v>4.8923679060665359E-4</v>
      </c>
      <c r="X98" s="116">
        <v>1.0672358591248667E-3</v>
      </c>
      <c r="Y98" s="130">
        <v>2.7688047992616522E-3</v>
      </c>
    </row>
    <row r="99" spans="1:25" s="114" customFormat="1" x14ac:dyDescent="0.3">
      <c r="A99" s="217"/>
      <c r="B99" s="110" t="s">
        <v>5</v>
      </c>
      <c r="C99" s="112">
        <v>1</v>
      </c>
      <c r="D99" s="112">
        <v>1</v>
      </c>
      <c r="E99" s="111">
        <v>1</v>
      </c>
      <c r="F99" s="112">
        <v>0.77060655409845435</v>
      </c>
      <c r="G99" s="112">
        <v>0.7817634008873966</v>
      </c>
      <c r="H99" s="111">
        <v>0.77291603641263995</v>
      </c>
      <c r="I99" s="111">
        <v>3.2689410802855257E-3</v>
      </c>
      <c r="J99" s="111">
        <v>9.6305789080006199E-4</v>
      </c>
      <c r="K99" s="111">
        <v>8.764189400587756E-3</v>
      </c>
      <c r="L99" s="111">
        <v>-4.1659455495177911E-2</v>
      </c>
      <c r="M99" s="118">
        <v>2.8165039778578246E-2</v>
      </c>
      <c r="N99" s="112">
        <v>2.3742178794891575E-2</v>
      </c>
      <c r="O99" s="112">
        <v>1.1871927089579086E-2</v>
      </c>
      <c r="P99" s="111">
        <v>1.8770110833035394E-2</v>
      </c>
      <c r="Q99" s="112">
        <v>1.7642353075626411E-2</v>
      </c>
      <c r="R99" s="112">
        <v>1.4195347163928529E-2</v>
      </c>
      <c r="S99" s="111">
        <v>2.4683039520365227E-2</v>
      </c>
      <c r="T99" s="112">
        <v>0.1824090740264564</v>
      </c>
      <c r="U99" s="112">
        <v>0.18668305552224487</v>
      </c>
      <c r="V99" s="111">
        <v>0.14288660927917274</v>
      </c>
      <c r="W99" s="117">
        <v>1.4428159195451558E-3</v>
      </c>
      <c r="X99" s="116">
        <v>1.6039093416476795E-3</v>
      </c>
      <c r="Y99" s="130">
        <v>2.9688402409174666E-2</v>
      </c>
    </row>
    <row r="100" spans="1:25" s="121" customFormat="1" ht="15.6" x14ac:dyDescent="0.3">
      <c r="A100" s="219" t="s">
        <v>124</v>
      </c>
      <c r="B100" s="220"/>
      <c r="C100" s="220"/>
      <c r="D100" s="220"/>
      <c r="E100" s="220"/>
      <c r="F100" s="220"/>
      <c r="G100" s="220"/>
      <c r="H100" s="220"/>
      <c r="I100" s="220"/>
      <c r="J100" s="220"/>
      <c r="K100" s="220"/>
      <c r="L100" s="220"/>
      <c r="M100" s="220"/>
      <c r="N100" s="220"/>
      <c r="O100" s="220"/>
      <c r="P100" s="220"/>
      <c r="Q100" s="220"/>
      <c r="R100" s="220"/>
      <c r="S100" s="220"/>
      <c r="T100" s="220"/>
      <c r="U100" s="220"/>
      <c r="V100" s="220"/>
      <c r="W100" s="220"/>
      <c r="X100" s="220"/>
      <c r="Y100" s="221"/>
    </row>
    <row r="101" spans="1:25" s="115" customFormat="1" x14ac:dyDescent="0.3">
      <c r="A101" s="218" t="s">
        <v>4</v>
      </c>
      <c r="B101" s="110" t="s">
        <v>153</v>
      </c>
      <c r="C101" s="112">
        <v>0.57698676362419432</v>
      </c>
      <c r="D101" s="112">
        <v>0.58112162975847992</v>
      </c>
      <c r="E101" s="111">
        <v>0.57318878405028872</v>
      </c>
      <c r="F101" s="112">
        <v>0.86147479080445877</v>
      </c>
      <c r="G101" s="112">
        <v>0.85890554079685477</v>
      </c>
      <c r="H101" s="111">
        <v>0.86502062169568472</v>
      </c>
      <c r="I101" s="111">
        <v>-4.8304558950279519E-3</v>
      </c>
      <c r="J101" s="113" t="s">
        <v>95</v>
      </c>
      <c r="K101" s="111">
        <v>1.6829502485438547E-3</v>
      </c>
      <c r="L101" s="111">
        <v>-4.7165043613715263E-3</v>
      </c>
      <c r="M101" s="118">
        <v>-1.7732731294265959E-3</v>
      </c>
      <c r="N101" s="113" t="s">
        <v>95</v>
      </c>
      <c r="O101" s="113" t="s">
        <v>95</v>
      </c>
      <c r="P101" s="113" t="s">
        <v>95</v>
      </c>
      <c r="Q101" s="112">
        <v>2.5493157719844124E-2</v>
      </c>
      <c r="R101" s="112">
        <v>2.6689423528023462E-2</v>
      </c>
      <c r="S101" s="111">
        <v>2.7774240872477648E-2</v>
      </c>
      <c r="T101" s="112">
        <v>0.10557653384889587</v>
      </c>
      <c r="U101" s="112">
        <v>0.10855656068224533</v>
      </c>
      <c r="V101" s="111">
        <v>0.10235004290419908</v>
      </c>
      <c r="W101" s="117">
        <v>7.3920792677400838E-3</v>
      </c>
      <c r="X101" s="116">
        <v>5.7650075840214596E-3</v>
      </c>
      <c r="Y101" s="130">
        <v>4.8052702964541758E-3</v>
      </c>
    </row>
    <row r="102" spans="1:25" s="115" customFormat="1" x14ac:dyDescent="0.3">
      <c r="A102" s="218"/>
      <c r="B102" s="110" t="s">
        <v>154</v>
      </c>
      <c r="C102" s="112">
        <v>0.14295076709625917</v>
      </c>
      <c r="D102" s="112">
        <v>0.1435120760018733</v>
      </c>
      <c r="E102" s="111">
        <v>0.15296827922783648</v>
      </c>
      <c r="F102" s="112">
        <v>0.75272514448752648</v>
      </c>
      <c r="G102" s="112">
        <v>0.77442513665023371</v>
      </c>
      <c r="H102" s="111">
        <v>0.77663800524825488</v>
      </c>
      <c r="I102" s="111">
        <v>-1.3062864679374786E-2</v>
      </c>
      <c r="J102" s="111">
        <v>-2.2677173875083473E-3</v>
      </c>
      <c r="K102" s="111">
        <v>-1.5759662528532642E-3</v>
      </c>
      <c r="L102" s="111">
        <v>-9.259117443149209E-3</v>
      </c>
      <c r="M102" s="118">
        <v>3.1116135790816591E-5</v>
      </c>
      <c r="N102" s="112">
        <v>3.7615529056014826E-2</v>
      </c>
      <c r="O102" s="112">
        <v>3.4462664475601083E-2</v>
      </c>
      <c r="P102" s="111">
        <v>3.3771379378299604E-2</v>
      </c>
      <c r="Q102" s="112">
        <v>6.9256468407832811E-2</v>
      </c>
      <c r="R102" s="112">
        <v>6.7923032994184354E-2</v>
      </c>
      <c r="S102" s="111">
        <v>6.7013784448155325E-2</v>
      </c>
      <c r="T102" s="112">
        <v>0.14039066500841318</v>
      </c>
      <c r="U102" s="112">
        <v>0.12317751127582952</v>
      </c>
      <c r="V102" s="111">
        <v>0.12252497069897213</v>
      </c>
      <c r="W102" s="117">
        <v>0</v>
      </c>
      <c r="X102" s="116">
        <v>0</v>
      </c>
      <c r="Y102" s="130">
        <v>3.1116135790816591E-5</v>
      </c>
    </row>
    <row r="103" spans="1:25" s="115" customFormat="1" x14ac:dyDescent="0.3">
      <c r="A103" s="218"/>
      <c r="B103" s="110" t="s">
        <v>156</v>
      </c>
      <c r="C103" s="112">
        <v>0.1879307399751099</v>
      </c>
      <c r="D103" s="112">
        <v>0.18614772195089316</v>
      </c>
      <c r="E103" s="111">
        <v>0.18689283034075277</v>
      </c>
      <c r="F103" s="112">
        <v>0.73482656278983494</v>
      </c>
      <c r="G103" s="112">
        <v>0.7368231890308552</v>
      </c>
      <c r="H103" s="111">
        <v>0.73914852073517556</v>
      </c>
      <c r="I103" s="111">
        <v>-3.3236448248304962E-3</v>
      </c>
      <c r="J103" s="111">
        <v>-4.4255253128999278E-3</v>
      </c>
      <c r="K103" s="111">
        <v>-5.2999701308771019E-3</v>
      </c>
      <c r="L103" s="111">
        <v>6.3128077675490557E-3</v>
      </c>
      <c r="M103" s="118">
        <v>6.342199222189025E-5</v>
      </c>
      <c r="N103" s="112">
        <v>0.10891300315340383</v>
      </c>
      <c r="O103" s="112">
        <v>9.7246931550667604E-2</v>
      </c>
      <c r="P103" s="111">
        <v>9.8654442039135787E-2</v>
      </c>
      <c r="Q103" s="112">
        <v>5.0621406047115562E-2</v>
      </c>
      <c r="R103" s="112">
        <v>5.6094668176182007E-2</v>
      </c>
      <c r="S103" s="111">
        <v>4.8058066980771683E-2</v>
      </c>
      <c r="T103" s="112">
        <v>0.10558337970691895</v>
      </c>
      <c r="U103" s="112">
        <v>0.10976332955954499</v>
      </c>
      <c r="V103" s="111">
        <v>0.11398616240078102</v>
      </c>
      <c r="W103" s="117">
        <v>0</v>
      </c>
      <c r="X103" s="116">
        <v>8.9852103437741482E-6</v>
      </c>
      <c r="Y103" s="130">
        <v>6.7914597393777323E-5</v>
      </c>
    </row>
    <row r="104" spans="1:25" s="115" customFormat="1" x14ac:dyDescent="0.3">
      <c r="A104" s="218"/>
      <c r="B104" s="110" t="s">
        <v>155</v>
      </c>
      <c r="C104" s="112">
        <v>9.2131729304436638E-2</v>
      </c>
      <c r="D104" s="112">
        <v>8.92185722887536E-2</v>
      </c>
      <c r="E104" s="111">
        <v>8.6950106381122078E-2</v>
      </c>
      <c r="F104" s="112">
        <v>0.6676378220893715</v>
      </c>
      <c r="G104" s="112">
        <v>0.67967080349443221</v>
      </c>
      <c r="H104" s="111">
        <v>0.68527270404904839</v>
      </c>
      <c r="I104" s="111">
        <v>-1.1618391257146476E-2</v>
      </c>
      <c r="J104" s="111">
        <v>7.2476359127653656E-3</v>
      </c>
      <c r="K104" s="113" t="s">
        <v>95</v>
      </c>
      <c r="L104" s="111">
        <v>-1.9173472791534349E-2</v>
      </c>
      <c r="M104" s="118">
        <v>3.3615165867831407E-4</v>
      </c>
      <c r="N104" s="112">
        <v>0.22006129630330318</v>
      </c>
      <c r="O104" s="112">
        <v>0.20848487120842862</v>
      </c>
      <c r="P104" s="111">
        <v>0.22152071966863127</v>
      </c>
      <c r="Q104" s="113" t="s">
        <v>95</v>
      </c>
      <c r="R104" s="113" t="s">
        <v>95</v>
      </c>
      <c r="S104" s="113" t="s">
        <v>95</v>
      </c>
      <c r="T104" s="112">
        <v>0.11224412577093344</v>
      </c>
      <c r="U104" s="112">
        <v>0.11171309662179896</v>
      </c>
      <c r="V104" s="111">
        <v>9.2805138404831858E-2</v>
      </c>
      <c r="W104" s="117">
        <v>3.7837224261228196E-5</v>
      </c>
      <c r="X104" s="116">
        <v>5.6240860860110231E-5</v>
      </c>
      <c r="Y104" s="130">
        <v>3.8319070123898327E-4</v>
      </c>
    </row>
    <row r="105" spans="1:25" s="115" customFormat="1" x14ac:dyDescent="0.3">
      <c r="A105" s="218"/>
      <c r="B105" s="110" t="s">
        <v>5</v>
      </c>
      <c r="C105" s="112">
        <v>1</v>
      </c>
      <c r="D105" s="112">
        <v>1</v>
      </c>
      <c r="E105" s="111">
        <v>1</v>
      </c>
      <c r="F105" s="112">
        <v>0.80426931510383082</v>
      </c>
      <c r="G105" s="112">
        <v>0.80806516357797553</v>
      </c>
      <c r="H105" s="111">
        <v>0.81234719117346077</v>
      </c>
      <c r="I105" s="111">
        <v>-6.1799518325575953E-3</v>
      </c>
      <c r="J105" s="111">
        <v>-1.0193539909391994E-3</v>
      </c>
      <c r="K105" s="111">
        <v>2.4143999620042378E-4</v>
      </c>
      <c r="L105" s="111">
        <v>-4.3840195059885595E-3</v>
      </c>
      <c r="M105" s="118">
        <v>-1.0076413617257792E-3</v>
      </c>
      <c r="N105" s="112">
        <v>4.6119897790218953E-2</v>
      </c>
      <c r="O105" s="112">
        <v>4.1648825851341408E-2</v>
      </c>
      <c r="P105" s="111">
        <v>4.2865007829840977E-2</v>
      </c>
      <c r="Q105" s="112">
        <v>3.4122798149626474E-2</v>
      </c>
      <c r="R105" s="112">
        <v>3.569947146584599E-2</v>
      </c>
      <c r="S105" s="111">
        <v>3.5152574803936659E-2</v>
      </c>
      <c r="T105" s="112">
        <v>0.11116882392517631</v>
      </c>
      <c r="U105" s="112">
        <v>0.11116110256238711</v>
      </c>
      <c r="V105" s="111">
        <v>0.10678094373779315</v>
      </c>
      <c r="W105" s="117">
        <v>4.2686179020501218E-3</v>
      </c>
      <c r="X105" s="116">
        <v>3.3568609085435205E-3</v>
      </c>
      <c r="Y105" s="130">
        <v>2.805098043571042E-3</v>
      </c>
    </row>
    <row r="106" spans="1:25" s="115" customFormat="1" x14ac:dyDescent="0.3">
      <c r="A106" s="218" t="s">
        <v>150</v>
      </c>
      <c r="B106" s="110" t="s">
        <v>153</v>
      </c>
      <c r="C106" s="112">
        <v>0.60286977477716941</v>
      </c>
      <c r="D106" s="112">
        <v>0.61166993508249934</v>
      </c>
      <c r="E106" s="111">
        <v>0.62333098201239479</v>
      </c>
      <c r="F106" s="112">
        <v>0.91024124273442719</v>
      </c>
      <c r="G106" s="112">
        <v>0.91149482470323229</v>
      </c>
      <c r="H106" s="111">
        <v>0.92142400053888385</v>
      </c>
      <c r="I106" s="111">
        <v>-1.0555966820054108E-2</v>
      </c>
      <c r="J106" s="113" t="s">
        <v>95</v>
      </c>
      <c r="K106" s="111">
        <v>-1.3900907547666153E-2</v>
      </c>
      <c r="L106" s="111">
        <v>-7.505843950055914E-3</v>
      </c>
      <c r="M106" s="118">
        <v>-7.8907183456060782E-4</v>
      </c>
      <c r="N106" s="113" t="s">
        <v>95</v>
      </c>
      <c r="O106" s="113" t="s">
        <v>95</v>
      </c>
      <c r="P106" s="113" t="s">
        <v>95</v>
      </c>
      <c r="Q106" s="112">
        <v>1.4659739725322772E-2</v>
      </c>
      <c r="R106" s="112">
        <v>1.3142075370009535E-2</v>
      </c>
      <c r="S106" s="111"/>
      <c r="T106" s="112">
        <v>6.9521703028209897E-2</v>
      </c>
      <c r="U106" s="112">
        <v>6.9379378964387881E-2</v>
      </c>
      <c r="V106" s="111">
        <v>6.1944697046242968E-2</v>
      </c>
      <c r="W106" s="117">
        <v>5.4376979432274944E-3</v>
      </c>
      <c r="X106" s="116">
        <v>5.9077152688528671E-3</v>
      </c>
      <c r="Y106" s="130">
        <v>4.8836347714795733E-3</v>
      </c>
    </row>
    <row r="107" spans="1:25" s="115" customFormat="1" x14ac:dyDescent="0.3">
      <c r="A107" s="218"/>
      <c r="B107" s="110" t="s">
        <v>154</v>
      </c>
      <c r="C107" s="112">
        <v>9.6096255736891539E-2</v>
      </c>
      <c r="D107" s="112">
        <v>0.10006001487692724</v>
      </c>
      <c r="E107" s="111">
        <v>0.10615794158646982</v>
      </c>
      <c r="F107" s="112">
        <v>0.9337543794947446</v>
      </c>
      <c r="G107" s="112">
        <v>0.94263991552270332</v>
      </c>
      <c r="H107" s="111">
        <v>0.94312383815211798</v>
      </c>
      <c r="I107" s="111">
        <v>-4.9266906433940161E-3</v>
      </c>
      <c r="J107" s="111">
        <v>3.9203382719711806E-3</v>
      </c>
      <c r="K107" s="111">
        <v>-5.2679657861496101E-3</v>
      </c>
      <c r="L107" s="111">
        <v>-7.4551854248293067E-3</v>
      </c>
      <c r="M107" s="118">
        <v>3.95522683225883E-5</v>
      </c>
      <c r="N107" s="112">
        <v>7.8369905956112845E-3</v>
      </c>
      <c r="O107" s="112">
        <v>9.7148891235480459E-3</v>
      </c>
      <c r="P107" s="111">
        <v>1.2696278131550845E-2</v>
      </c>
      <c r="Q107" s="112">
        <v>6.7766918679697582E-3</v>
      </c>
      <c r="R107" s="112">
        <v>3.7592397043294617E-3</v>
      </c>
      <c r="S107" s="111"/>
      <c r="T107" s="112">
        <v>5.1631938041674347E-2</v>
      </c>
      <c r="U107" s="112">
        <v>4.3885955649419217E-2</v>
      </c>
      <c r="V107" s="111">
        <v>4.0303761420717475E-2</v>
      </c>
      <c r="W107" s="117">
        <v>0</v>
      </c>
      <c r="X107" s="116">
        <v>0</v>
      </c>
      <c r="Y107" s="130">
        <v>3.95522683225883E-5</v>
      </c>
    </row>
    <row r="108" spans="1:25" s="115" customFormat="1" x14ac:dyDescent="0.3">
      <c r="A108" s="218"/>
      <c r="B108" s="110" t="s">
        <v>156</v>
      </c>
      <c r="C108" s="112">
        <v>0.28655662466996262</v>
      </c>
      <c r="D108" s="112">
        <v>0.27491462672437111</v>
      </c>
      <c r="E108" s="111">
        <v>0.25769637728623973</v>
      </c>
      <c r="F108" s="112">
        <v>0.84549741052794314</v>
      </c>
      <c r="G108" s="112">
        <v>0.85524313188924928</v>
      </c>
      <c r="H108" s="111">
        <v>0.85252712875158865</v>
      </c>
      <c r="I108" s="111">
        <v>-2.1568575429924408E-3</v>
      </c>
      <c r="J108" s="111">
        <v>-1.474658680629376E-3</v>
      </c>
      <c r="K108" s="111">
        <v>-6.1767455275283031E-3</v>
      </c>
      <c r="L108" s="111">
        <v>8.2335506116724966E-4</v>
      </c>
      <c r="M108" s="118">
        <v>8.5637771636667771E-6</v>
      </c>
      <c r="N108" s="112">
        <v>8.2074669552446466E-2</v>
      </c>
      <c r="O108" s="112">
        <v>7.0579734653404461E-2</v>
      </c>
      <c r="P108" s="111">
        <v>7.4852543422296081E-2</v>
      </c>
      <c r="Q108" s="112">
        <v>7.0650073432789676E-3</v>
      </c>
      <c r="R108" s="112">
        <v>5.2884837117776378E-3</v>
      </c>
      <c r="S108" s="111"/>
      <c r="T108" s="112">
        <v>6.5316533972327437E-2</v>
      </c>
      <c r="U108" s="112">
        <v>6.882715574892001E-2</v>
      </c>
      <c r="V108" s="111">
        <v>6.789519992179098E-2</v>
      </c>
      <c r="W108" s="117">
        <v>1.5459534668006492E-5</v>
      </c>
      <c r="X108" s="116">
        <v>0</v>
      </c>
      <c r="Y108" s="130">
        <v>1.6293544497670023E-5</v>
      </c>
    </row>
    <row r="109" spans="1:25" s="115" customFormat="1" x14ac:dyDescent="0.3">
      <c r="A109" s="218"/>
      <c r="B109" s="110" t="s">
        <v>155</v>
      </c>
      <c r="C109" s="112">
        <v>1.4477344815976468E-2</v>
      </c>
      <c r="D109" s="112">
        <v>1.3355423316202326E-2</v>
      </c>
      <c r="E109" s="111">
        <v>1.2814699114895618E-2</v>
      </c>
      <c r="F109" s="112">
        <v>0.79651162790697672</v>
      </c>
      <c r="G109" s="112">
        <v>0.82563291139240502</v>
      </c>
      <c r="H109" s="111">
        <v>0.73427260812581918</v>
      </c>
      <c r="I109" s="111">
        <v>7.6799661523871632E-2</v>
      </c>
      <c r="J109" s="111">
        <v>9.2071187761503109E-2</v>
      </c>
      <c r="K109" s="113" t="s">
        <v>95</v>
      </c>
      <c r="L109" s="111">
        <v>-1.5173778810509436E-2</v>
      </c>
      <c r="M109" s="118">
        <v>-9.7747427121898638E-5</v>
      </c>
      <c r="N109" s="112">
        <v>0.11505507955936352</v>
      </c>
      <c r="O109" s="112">
        <v>9.39873417721519E-2</v>
      </c>
      <c r="P109" s="111">
        <v>0.19659239842726081</v>
      </c>
      <c r="Q109" s="113" t="s">
        <v>95</v>
      </c>
      <c r="R109" s="113" t="s">
        <v>95</v>
      </c>
      <c r="S109" s="113" t="s">
        <v>95</v>
      </c>
      <c r="T109" s="112">
        <v>8.7515299877600983E-2</v>
      </c>
      <c r="U109" s="112">
        <v>7.848101265822785E-2</v>
      </c>
      <c r="V109" s="111">
        <v>6.782437745740498E-2</v>
      </c>
      <c r="W109" s="117">
        <v>9.1799265605875156E-4</v>
      </c>
      <c r="X109" s="116">
        <v>1.8987341772151898E-3</v>
      </c>
      <c r="Y109" s="130">
        <v>1.3106159895150721E-3</v>
      </c>
    </row>
    <row r="110" spans="1:25" s="115" customFormat="1" x14ac:dyDescent="0.3">
      <c r="A110" s="218"/>
      <c r="B110" s="110" t="s">
        <v>5</v>
      </c>
      <c r="C110" s="112">
        <v>1</v>
      </c>
      <c r="D110" s="112">
        <v>1</v>
      </c>
      <c r="E110" s="111">
        <v>1</v>
      </c>
      <c r="F110" s="112">
        <v>0.89230149026278949</v>
      </c>
      <c r="G110" s="112">
        <v>0.89800006762239659</v>
      </c>
      <c r="H110" s="111">
        <v>0.90357484758401774</v>
      </c>
      <c r="I110" s="111">
        <v>-8.4240686414247534E-3</v>
      </c>
      <c r="J110" s="111">
        <v>-6.2796348426409285E-4</v>
      </c>
      <c r="K110" s="111">
        <v>-1.7687252226092527E-3</v>
      </c>
      <c r="L110" s="111">
        <v>-5.5720370804315592E-3</v>
      </c>
      <c r="M110" s="118">
        <v>-3.9812345592271951E-4</v>
      </c>
      <c r="N110" s="112">
        <v>2.59378377899456E-2</v>
      </c>
      <c r="O110" s="112">
        <v>2.1630714092507438E-2</v>
      </c>
      <c r="P110" s="111">
        <v>2.3156312456962428E-2</v>
      </c>
      <c r="Q110" s="112">
        <v>1.1513653358850318E-2</v>
      </c>
      <c r="R110" s="112">
        <v>9.8686434947254532E-3</v>
      </c>
      <c r="S110" s="111">
        <v>8.9224232041786328E-3</v>
      </c>
      <c r="T110" s="112">
        <v>6.6858044052238941E-2</v>
      </c>
      <c r="U110" s="112">
        <v>6.6798248579929678E-2</v>
      </c>
      <c r="V110" s="111">
        <v>6.1256109235652743E-2</v>
      </c>
      <c r="W110" s="117">
        <v>3.2959438626335657E-3</v>
      </c>
      <c r="X110" s="116">
        <v>3.638930213686773E-3</v>
      </c>
      <c r="Y110" s="130">
        <v>3.0693135822374498E-3</v>
      </c>
    </row>
    <row r="111" spans="1:25" s="114" customFormat="1" x14ac:dyDescent="0.3">
      <c r="A111" s="217" t="s">
        <v>5</v>
      </c>
      <c r="B111" s="110" t="s">
        <v>153</v>
      </c>
      <c r="C111" s="112">
        <v>0.58429503135890248</v>
      </c>
      <c r="D111" s="112">
        <v>0.58978319640306387</v>
      </c>
      <c r="E111" s="111">
        <v>0.58693987529434799</v>
      </c>
      <c r="F111" s="112">
        <v>0.87568210962135828</v>
      </c>
      <c r="G111" s="112">
        <v>0.87436987851684489</v>
      </c>
      <c r="H111" s="111">
        <v>0.88144783952131056</v>
      </c>
      <c r="I111" s="111">
        <v>-6.4218454522089186E-3</v>
      </c>
      <c r="J111" s="113" t="s">
        <v>95</v>
      </c>
      <c r="K111" s="111">
        <v>5.793296376472197E-4</v>
      </c>
      <c r="L111" s="111">
        <v>-5.472178001143066E-3</v>
      </c>
      <c r="M111" s="118">
        <v>-1.4867433355112876E-3</v>
      </c>
      <c r="N111" s="113" t="s">
        <v>95</v>
      </c>
      <c r="O111" s="113" t="s">
        <v>95</v>
      </c>
      <c r="P111" s="113" t="s">
        <v>95</v>
      </c>
      <c r="Q111" s="112">
        <v>2.2337016207930774E-2</v>
      </c>
      <c r="R111" s="112">
        <v>2.2705707615504493E-2</v>
      </c>
      <c r="S111" s="111">
        <v>2.3100691549364855E-2</v>
      </c>
      <c r="T111" s="112">
        <v>9.5072540712498155E-2</v>
      </c>
      <c r="U111" s="112">
        <v>9.7036168617562743E-2</v>
      </c>
      <c r="V111" s="111">
        <v>9.058217666388739E-2</v>
      </c>
      <c r="W111" s="117">
        <v>6.822701807041919E-3</v>
      </c>
      <c r="X111" s="116">
        <v>5.8069720237236546E-3</v>
      </c>
      <c r="Y111" s="130">
        <v>4.8280935798714992E-3</v>
      </c>
    </row>
    <row r="112" spans="1:25" s="114" customFormat="1" x14ac:dyDescent="0.3">
      <c r="A112" s="217"/>
      <c r="B112" s="110" t="s">
        <v>154</v>
      </c>
      <c r="C112" s="112">
        <v>0.12972103460611867</v>
      </c>
      <c r="D112" s="112">
        <v>0.13119182061335813</v>
      </c>
      <c r="E112" s="111">
        <v>0.14013092366240809</v>
      </c>
      <c r="F112" s="112">
        <v>0.7905907083486009</v>
      </c>
      <c r="G112" s="112">
        <v>0.81080217029905555</v>
      </c>
      <c r="H112" s="111">
        <v>0.81122633447278469</v>
      </c>
      <c r="I112" s="111">
        <v>-1.0529895148956414E-2</v>
      </c>
      <c r="J112" s="111">
        <v>-8.5592480919938208E-4</v>
      </c>
      <c r="K112" s="111">
        <v>-1.2373760663023509E-3</v>
      </c>
      <c r="L112" s="111">
        <v>-8.4847262026474801E-3</v>
      </c>
      <c r="M112" s="118">
        <v>3.286878779910597E-5</v>
      </c>
      <c r="N112" s="112">
        <v>3.1386805006460572E-2</v>
      </c>
      <c r="O112" s="112">
        <v>2.9110871590639215E-2</v>
      </c>
      <c r="P112" s="111">
        <v>2.9392913489350511E-2</v>
      </c>
      <c r="Q112" s="112">
        <v>5.6187684415559366E-2</v>
      </c>
      <c r="R112" s="112">
        <v>5.4047388516414253E-2</v>
      </c>
      <c r="S112" s="111">
        <v>5.3880160399684462E-2</v>
      </c>
      <c r="T112" s="112">
        <v>0.12182515958575203</v>
      </c>
      <c r="U112" s="112">
        <v>0.10603043533860684</v>
      </c>
      <c r="V112" s="111">
        <v>0.10544307125953195</v>
      </c>
      <c r="W112" s="117">
        <v>0</v>
      </c>
      <c r="X112" s="116">
        <v>0</v>
      </c>
      <c r="Y112" s="130">
        <v>3.286878779910597E-5</v>
      </c>
    </row>
    <row r="113" spans="1:31" s="114" customFormat="1" x14ac:dyDescent="0.3">
      <c r="A113" s="217"/>
      <c r="B113" s="110" t="s">
        <v>156</v>
      </c>
      <c r="C113" s="112">
        <v>0.2157785188391077</v>
      </c>
      <c r="D113" s="112">
        <v>0.21131639999616531</v>
      </c>
      <c r="E113" s="111">
        <v>0.20631012902371479</v>
      </c>
      <c r="F113" s="112">
        <v>0.77632532390365494</v>
      </c>
      <c r="G113" s="112">
        <v>0.78050481737088939</v>
      </c>
      <c r="H113" s="111">
        <v>0.77798614715715331</v>
      </c>
      <c r="I113" s="111">
        <v>4.2892348011880355E-4</v>
      </c>
      <c r="J113" s="111">
        <v>-2.6286015034772542E-3</v>
      </c>
      <c r="K113" s="111">
        <v>-2.6180238043811838E-3</v>
      </c>
      <c r="L113" s="111">
        <v>5.6240335208215392E-3</v>
      </c>
      <c r="M113" s="118">
        <v>4.4498021772060493E-5</v>
      </c>
      <c r="N113" s="112">
        <v>9.8849308715689393E-2</v>
      </c>
      <c r="O113" s="112">
        <v>8.7410188214879128E-2</v>
      </c>
      <c r="P113" s="111">
        <v>9.0501146961807014E-2</v>
      </c>
      <c r="Q113" s="112">
        <v>3.4288861192429208E-2</v>
      </c>
      <c r="R113" s="112">
        <v>3.7353763446957886E-2</v>
      </c>
      <c r="S113" s="111">
        <v>3.320328851531236E-2</v>
      </c>
      <c r="T113" s="112">
        <v>9.0484333787426457E-2</v>
      </c>
      <c r="U113" s="112">
        <v>9.4663180995911325E-2</v>
      </c>
      <c r="V113" s="111">
        <v>9.8197790912490437E-2</v>
      </c>
      <c r="W113" s="117">
        <v>5.7969334222196456E-6</v>
      </c>
      <c r="X113" s="116">
        <v>5.6708309468586434E-6</v>
      </c>
      <c r="Y113" s="130">
        <v>5.0231903956599638E-5</v>
      </c>
    </row>
    <row r="114" spans="1:31" s="114" customFormat="1" ht="12.75" customHeight="1" x14ac:dyDescent="0.3">
      <c r="A114" s="217"/>
      <c r="B114" s="110" t="s">
        <v>155</v>
      </c>
      <c r="C114" s="112">
        <v>7.0205415195871188E-2</v>
      </c>
      <c r="D114" s="112">
        <v>6.7708582987412641E-2</v>
      </c>
      <c r="E114" s="111">
        <v>6.6619072019529157E-2</v>
      </c>
      <c r="F114" s="112">
        <v>0.67514164558315215</v>
      </c>
      <c r="G114" s="112">
        <v>0.68783405897136385</v>
      </c>
      <c r="H114" s="111">
        <v>0.68785757497191258</v>
      </c>
      <c r="I114" s="111">
        <v>-6.3697226946545227E-3</v>
      </c>
      <c r="J114" s="111">
        <v>1.2191420378429324E-2</v>
      </c>
      <c r="K114" s="113" t="s">
        <v>95</v>
      </c>
      <c r="L114" s="111">
        <v>-1.8842051094531354E-2</v>
      </c>
      <c r="M114" s="118">
        <v>3.0792893500059568E-4</v>
      </c>
      <c r="N114" s="112">
        <v>0.21394719025050779</v>
      </c>
      <c r="O114" s="112">
        <v>0.20208134225337157</v>
      </c>
      <c r="P114" s="111">
        <v>0.22020568663036902</v>
      </c>
      <c r="Q114" s="113" t="s">
        <v>95</v>
      </c>
      <c r="R114" s="113" t="s">
        <v>95</v>
      </c>
      <c r="S114" s="113" t="s">
        <v>95</v>
      </c>
      <c r="T114" s="112">
        <v>0.11080426183943271</v>
      </c>
      <c r="U114" s="112">
        <v>0.10985451842412658</v>
      </c>
      <c r="V114" s="111">
        <v>9.1487339037248289E-2</v>
      </c>
      <c r="W114" s="117">
        <v>8.9085272422763064E-5</v>
      </c>
      <c r="X114" s="116">
        <v>1.5928639694170118E-4</v>
      </c>
      <c r="Y114" s="130">
        <v>4.3211476968282777E-4</v>
      </c>
    </row>
    <row r="115" spans="1:31" s="114" customFormat="1" x14ac:dyDescent="0.3">
      <c r="A115" s="217"/>
      <c r="B115" s="110" t="s">
        <v>5</v>
      </c>
      <c r="C115" s="112">
        <v>1</v>
      </c>
      <c r="D115" s="112">
        <v>1</v>
      </c>
      <c r="E115" s="111">
        <v>1</v>
      </c>
      <c r="F115" s="112">
        <v>0.82912587841201624</v>
      </c>
      <c r="G115" s="112">
        <v>0.83356501231893088</v>
      </c>
      <c r="H115" s="111">
        <v>0.83736563628093896</v>
      </c>
      <c r="I115" s="111">
        <v>-6.020190915465351E-3</v>
      </c>
      <c r="J115" s="111">
        <v>-7.3708879800003096E-4</v>
      </c>
      <c r="K115" s="111">
        <v>-9.8038977219796347E-5</v>
      </c>
      <c r="L115" s="111">
        <v>-4.3238418014997365E-3</v>
      </c>
      <c r="M115" s="118">
        <v>-8.3784989014103585E-4</v>
      </c>
      <c r="N115" s="112">
        <v>4.0421337562886669E-2</v>
      </c>
      <c r="O115" s="112">
        <v>3.5972955872343282E-2</v>
      </c>
      <c r="P115" s="111">
        <v>3.7460057919614945E-2</v>
      </c>
      <c r="Q115" s="112">
        <v>2.7738931820967809E-2</v>
      </c>
      <c r="R115" s="112">
        <v>2.8375482930851011E-2</v>
      </c>
      <c r="S115" s="111">
        <v>2.7959168398689612E-2</v>
      </c>
      <c r="T115" s="112">
        <v>9.8657333630202612E-2</v>
      </c>
      <c r="U115" s="112">
        <v>9.8582603943975222E-2</v>
      </c>
      <c r="V115" s="111">
        <v>9.4296126985589188E-2</v>
      </c>
      <c r="W115" s="117">
        <v>3.9939758885439314E-3</v>
      </c>
      <c r="X115" s="116">
        <v>3.4368379173816761E-3</v>
      </c>
      <c r="Y115" s="130">
        <v>2.8775570128217677E-3</v>
      </c>
    </row>
    <row r="116" spans="1:31" s="121" customFormat="1" ht="15.6" x14ac:dyDescent="0.3">
      <c r="A116" s="204" t="s">
        <v>185</v>
      </c>
      <c r="B116" s="205"/>
      <c r="C116" s="205"/>
      <c r="D116" s="205"/>
      <c r="E116" s="205"/>
      <c r="F116" s="205"/>
      <c r="G116" s="205"/>
      <c r="H116" s="205"/>
      <c r="I116" s="205"/>
      <c r="J116" s="205"/>
      <c r="K116" s="205"/>
      <c r="L116" s="205"/>
      <c r="M116" s="205"/>
      <c r="N116" s="205"/>
      <c r="O116" s="205"/>
      <c r="P116" s="205"/>
      <c r="Q116" s="205"/>
      <c r="R116" s="205"/>
      <c r="S116" s="205"/>
      <c r="T116" s="205"/>
      <c r="U116" s="205"/>
      <c r="V116" s="205"/>
      <c r="W116" s="205"/>
      <c r="X116" s="205"/>
      <c r="Y116" s="206"/>
      <c r="AA116" s="128"/>
      <c r="AB116" s="128"/>
      <c r="AC116" s="128"/>
      <c r="AD116" s="128"/>
      <c r="AE116" s="180"/>
    </row>
    <row r="117" spans="1:31" s="114" customFormat="1" x14ac:dyDescent="0.3">
      <c r="A117" s="131" t="s">
        <v>106</v>
      </c>
      <c r="B117" s="110" t="s">
        <v>153</v>
      </c>
      <c r="C117" s="112">
        <v>0.1394535913906999</v>
      </c>
      <c r="D117" s="112">
        <v>0.13907551856570638</v>
      </c>
      <c r="E117" s="111">
        <v>0.13703031523280257</v>
      </c>
      <c r="F117" s="112">
        <v>0.90229114373803709</v>
      </c>
      <c r="G117" s="112">
        <v>0.90930161031657109</v>
      </c>
      <c r="H117" s="111">
        <v>0.91448152562574492</v>
      </c>
      <c r="I117" s="111">
        <v>-8.6851485984408283E-3</v>
      </c>
      <c r="J117" s="113" t="s">
        <v>95</v>
      </c>
      <c r="K117" s="111">
        <v>-7.807770470971559E-3</v>
      </c>
      <c r="L117" s="111">
        <v>-1.1592730445096049E-3</v>
      </c>
      <c r="M117" s="118">
        <v>4.3921776455476189E-4</v>
      </c>
      <c r="N117" s="113" t="s">
        <v>95</v>
      </c>
      <c r="O117" s="113" t="s">
        <v>95</v>
      </c>
      <c r="P117" s="113" t="s">
        <v>95</v>
      </c>
      <c r="Q117" s="112">
        <v>8.1697211429357361E-2</v>
      </c>
      <c r="R117" s="112">
        <v>7.5034600935872928E-2</v>
      </c>
      <c r="S117" s="111">
        <v>7.0558135711643585E-2</v>
      </c>
      <c r="T117" s="112">
        <v>1.5725108597233205E-2</v>
      </c>
      <c r="U117" s="112">
        <v>1.5466069113996353E-2</v>
      </c>
      <c r="V117" s="111">
        <v>1.4436315811105174E-2</v>
      </c>
      <c r="W117" s="117">
        <v>2.2922898829786016E-5</v>
      </c>
      <c r="X117" s="116">
        <v>4.3937696346580546E-5</v>
      </c>
      <c r="Y117" s="130">
        <v>4.7264806214294519E-4</v>
      </c>
    </row>
    <row r="118" spans="1:31" s="114" customFormat="1" x14ac:dyDescent="0.3">
      <c r="A118" s="131"/>
      <c r="B118" s="110" t="s">
        <v>154</v>
      </c>
      <c r="C118" s="112">
        <v>8.9839510652138813E-2</v>
      </c>
      <c r="D118" s="112">
        <v>9.3493065930943461E-2</v>
      </c>
      <c r="E118" s="111">
        <v>9.2019987694248545E-2</v>
      </c>
      <c r="F118" s="112">
        <v>0.87320310276117274</v>
      </c>
      <c r="G118" s="112">
        <v>0.87849673202614376</v>
      </c>
      <c r="H118" s="111">
        <v>0.87477813819695205</v>
      </c>
      <c r="I118" s="111">
        <v>1.0717791967062018E-3</v>
      </c>
      <c r="J118" s="111">
        <v>7.3036910200684896E-4</v>
      </c>
      <c r="K118" s="111">
        <v>1.7128724941591483E-3</v>
      </c>
      <c r="L118" s="111">
        <v>-1.3338021653631574E-3</v>
      </c>
      <c r="M118" s="118">
        <v>-1.764651522501133E-6</v>
      </c>
      <c r="N118" s="112">
        <v>3.3411614005123824E-2</v>
      </c>
      <c r="O118" s="112">
        <v>2.7401960784313725E-2</v>
      </c>
      <c r="P118" s="111">
        <v>3.1137156496725625E-2</v>
      </c>
      <c r="Q118" s="112">
        <v>7.7818104184457726E-2</v>
      </c>
      <c r="R118" s="112">
        <v>8.0179738562091499E-2</v>
      </c>
      <c r="S118" s="111">
        <v>8.0711793867433754E-2</v>
      </c>
      <c r="T118" s="112">
        <v>1.5496014802163394E-2</v>
      </c>
      <c r="U118" s="112">
        <v>1.3856209150326797E-2</v>
      </c>
      <c r="V118" s="111">
        <v>1.3342309810881938E-2</v>
      </c>
      <c r="W118" s="117">
        <v>1.7791061770566468E-5</v>
      </c>
      <c r="X118" s="116">
        <v>1.6339869281045753E-5</v>
      </c>
      <c r="Y118" s="130">
        <v>1.5300814003304976E-5</v>
      </c>
    </row>
    <row r="119" spans="1:31" s="114" customFormat="1" x14ac:dyDescent="0.3">
      <c r="A119" s="131"/>
      <c r="B119" s="110" t="s">
        <v>156</v>
      </c>
      <c r="C119" s="112">
        <v>0.23442697103327903</v>
      </c>
      <c r="D119" s="112">
        <v>0.23866091042692111</v>
      </c>
      <c r="E119" s="111">
        <v>0.23956510291635047</v>
      </c>
      <c r="F119" s="112">
        <v>0.91049915114986812</v>
      </c>
      <c r="G119" s="112">
        <v>0.91231933224943351</v>
      </c>
      <c r="H119" s="111">
        <v>0.91155934833204033</v>
      </c>
      <c r="I119" s="111">
        <v>-1.5010663238945732E-4</v>
      </c>
      <c r="J119" s="111">
        <v>-4.8091445719906922E-4</v>
      </c>
      <c r="K119" s="111">
        <v>8.1636118829857274E-4</v>
      </c>
      <c r="L119" s="111">
        <v>-4.9611457577226903E-4</v>
      </c>
      <c r="M119" s="118">
        <v>2.9386181442038697E-5</v>
      </c>
      <c r="N119" s="112">
        <v>2.4435974882217784E-2</v>
      </c>
      <c r="O119" s="112">
        <v>2.2979529655755122E-2</v>
      </c>
      <c r="P119" s="111">
        <v>2.3226837811787384E-2</v>
      </c>
      <c r="Q119" s="112">
        <v>4.6219719231739495E-2</v>
      </c>
      <c r="R119" s="112">
        <v>4.8628269302164816E-2</v>
      </c>
      <c r="S119" s="111">
        <v>4.8240355455250725E-2</v>
      </c>
      <c r="T119" s="112">
        <v>1.8804246296081652E-2</v>
      </c>
      <c r="U119" s="112">
        <v>1.6040863876691461E-2</v>
      </c>
      <c r="V119" s="111">
        <v>1.6926440510614288E-2</v>
      </c>
      <c r="W119" s="117">
        <v>0</v>
      </c>
      <c r="X119" s="116">
        <v>0</v>
      </c>
      <c r="Y119" s="130">
        <v>2.9386181442038697E-5</v>
      </c>
    </row>
    <row r="120" spans="1:31" s="114" customFormat="1" x14ac:dyDescent="0.3">
      <c r="A120" s="131"/>
      <c r="B120" s="110" t="s">
        <v>155</v>
      </c>
      <c r="C120" s="112">
        <v>0.53627992692388227</v>
      </c>
      <c r="D120" s="112">
        <v>0.52877050507642909</v>
      </c>
      <c r="E120" s="111">
        <v>0.53138459415659844</v>
      </c>
      <c r="F120" s="112">
        <v>0.93754228473159817</v>
      </c>
      <c r="G120" s="112">
        <v>0.94474619362667211</v>
      </c>
      <c r="H120" s="111">
        <v>0.94234106764809533</v>
      </c>
      <c r="I120" s="111">
        <v>-1.1968284689601871E-3</v>
      </c>
      <c r="J120" s="111">
        <v>-3.3641586520612894E-3</v>
      </c>
      <c r="K120" s="113" t="s">
        <v>95</v>
      </c>
      <c r="L120" s="111">
        <v>2.1308130402169639E-3</v>
      </c>
      <c r="M120" s="118">
        <v>4.6249072251997737E-5</v>
      </c>
      <c r="N120" s="112">
        <v>2.4612321659021885E-2</v>
      </c>
      <c r="O120" s="112">
        <v>2.2040851703117325E-2</v>
      </c>
      <c r="P120" s="111">
        <v>1.9962428029008317E-2</v>
      </c>
      <c r="Q120" s="113" t="s">
        <v>95</v>
      </c>
      <c r="R120" s="113" t="s">
        <v>95</v>
      </c>
      <c r="S120" s="113" t="s">
        <v>95</v>
      </c>
      <c r="T120" s="112">
        <v>3.7806648128444247E-2</v>
      </c>
      <c r="U120" s="112">
        <v>3.3186952878976106E-2</v>
      </c>
      <c r="V120" s="111">
        <v>3.7627613543927144E-2</v>
      </c>
      <c r="W120" s="117">
        <v>0</v>
      </c>
      <c r="X120" s="116">
        <v>2.8890879149452519E-6</v>
      </c>
      <c r="Y120" s="130">
        <v>4.7693616209470364E-5</v>
      </c>
    </row>
    <row r="121" spans="1:31" s="114" customFormat="1" x14ac:dyDescent="0.3">
      <c r="A121" s="131"/>
      <c r="B121" s="110" t="s">
        <v>5</v>
      </c>
      <c r="C121" s="112">
        <v>1</v>
      </c>
      <c r="D121" s="112">
        <v>1</v>
      </c>
      <c r="E121" s="111">
        <v>1</v>
      </c>
      <c r="F121" s="112">
        <v>0.92050654600263082</v>
      </c>
      <c r="G121" s="112">
        <v>0.92588383028258736</v>
      </c>
      <c r="H121" s="111">
        <v>0.92493210012995664</v>
      </c>
      <c r="I121" s="111">
        <v>-1.7369119873476002E-3</v>
      </c>
      <c r="J121" s="111">
        <v>-1.7776876206459825E-3</v>
      </c>
      <c r="K121" s="111">
        <v>-7.2591810593531161E-4</v>
      </c>
      <c r="L121" s="111">
        <v>7.100575442867546E-4</v>
      </c>
      <c r="M121" s="118">
        <v>9.1578146287565743E-5</v>
      </c>
      <c r="N121" s="112">
        <v>2.1929228688929416E-2</v>
      </c>
      <c r="O121" s="112">
        <v>1.9700761082441943E-2</v>
      </c>
      <c r="P121" s="111">
        <v>1.9037307265039698E-2</v>
      </c>
      <c r="Q121" s="112">
        <v>2.921925872174334E-2</v>
      </c>
      <c r="R121" s="112">
        <v>2.953739264337895E-2</v>
      </c>
      <c r="S121" s="111">
        <v>2.8652407576625832E-2</v>
      </c>
      <c r="T121" s="112">
        <v>2.8268246253090792E-2</v>
      </c>
      <c r="U121" s="112">
        <v>2.4823020070455885E-2</v>
      </c>
      <c r="V121" s="111">
        <v>2.7255690706060091E-2</v>
      </c>
      <c r="W121" s="117">
        <v>4.7950208503489978E-6</v>
      </c>
      <c r="X121" s="116">
        <v>9.1659868559748488E-6</v>
      </c>
      <c r="Y121" s="130">
        <v>9.8558650140727672E-5</v>
      </c>
    </row>
    <row r="122" spans="1:31" s="114" customFormat="1" x14ac:dyDescent="0.3">
      <c r="A122" s="131" t="s">
        <v>107</v>
      </c>
      <c r="B122" s="110" t="s">
        <v>153</v>
      </c>
      <c r="C122" s="112">
        <v>0.75438984506222961</v>
      </c>
      <c r="D122" s="112">
        <v>0.75594252424414277</v>
      </c>
      <c r="E122" s="111">
        <v>0.7613088755431453</v>
      </c>
      <c r="F122" s="112">
        <v>0.92512060081980674</v>
      </c>
      <c r="G122" s="112">
        <v>0.92795527034385483</v>
      </c>
      <c r="H122" s="111">
        <v>0.9353281748767317</v>
      </c>
      <c r="I122" s="111">
        <v>-8.790239294900859E-3</v>
      </c>
      <c r="J122" s="113" t="s">
        <v>95</v>
      </c>
      <c r="K122" s="111">
        <v>-6.8023931209741859E-3</v>
      </c>
      <c r="L122" s="111">
        <v>-2.1285255152763433E-3</v>
      </c>
      <c r="M122" s="118">
        <v>1.976379492018216E-4</v>
      </c>
      <c r="N122" s="113" t="s">
        <v>95</v>
      </c>
      <c r="O122" s="113" t="s">
        <v>95</v>
      </c>
      <c r="P122" s="113" t="s">
        <v>95</v>
      </c>
      <c r="Q122" s="112">
        <v>5.9113765998779273E-2</v>
      </c>
      <c r="R122" s="112">
        <v>5.6636246591205593E-2</v>
      </c>
      <c r="S122" s="111">
        <v>5.1072613174018247E-2</v>
      </c>
      <c r="T122" s="112">
        <v>1.5419657804533207E-2</v>
      </c>
      <c r="U122" s="112">
        <v>1.5077049544321035E-2</v>
      </c>
      <c r="V122" s="111">
        <v>1.3119828159150778E-2</v>
      </c>
      <c r="W122" s="117">
        <v>1.5413977611778448E-4</v>
      </c>
      <c r="X122" s="116">
        <v>1.5618982884057502E-4</v>
      </c>
      <c r="Y122" s="130">
        <v>3.5280275168100134E-4</v>
      </c>
    </row>
    <row r="123" spans="1:31" s="114" customFormat="1" x14ac:dyDescent="0.3">
      <c r="A123" s="131"/>
      <c r="B123" s="110" t="s">
        <v>154</v>
      </c>
      <c r="C123" s="112">
        <v>8.6500664625605281E-2</v>
      </c>
      <c r="D123" s="112">
        <v>8.6004242308562101E-2</v>
      </c>
      <c r="E123" s="111">
        <v>8.458779244570902E-2</v>
      </c>
      <c r="F123" s="112">
        <v>0.69813162501899895</v>
      </c>
      <c r="G123" s="112">
        <v>0.71424762942059083</v>
      </c>
      <c r="H123" s="111">
        <v>0.7352618725818334</v>
      </c>
      <c r="I123" s="111">
        <v>-2.9072245362038451E-2</v>
      </c>
      <c r="J123" s="111">
        <v>-1.3391124956798423E-2</v>
      </c>
      <c r="K123" s="111">
        <v>-1.3771985840614315E-2</v>
      </c>
      <c r="L123" s="111">
        <v>-1.9203578583237221E-3</v>
      </c>
      <c r="M123" s="118">
        <v>8.2594575598086544E-5</v>
      </c>
      <c r="N123" s="112">
        <v>9.7751082238897558E-2</v>
      </c>
      <c r="O123" s="112">
        <v>8.4991096442108643E-2</v>
      </c>
      <c r="P123" s="111">
        <v>7.7979964383704678E-2</v>
      </c>
      <c r="Q123" s="112">
        <v>0.15902409916629606</v>
      </c>
      <c r="R123" s="112">
        <v>0.15539927017028979</v>
      </c>
      <c r="S123" s="111">
        <v>0.14343969882767862</v>
      </c>
      <c r="T123" s="112">
        <v>4.4906299784396621E-2</v>
      </c>
      <c r="U123" s="112">
        <v>4.5207060413175217E-2</v>
      </c>
      <c r="V123" s="111">
        <v>4.3136322240462197E-2</v>
      </c>
      <c r="W123" s="117">
        <v>5.7419176879211446E-5</v>
      </c>
      <c r="X123" s="116">
        <v>5.5825251014253669E-5</v>
      </c>
      <c r="Y123" s="130">
        <v>1.3921678954481909E-4</v>
      </c>
    </row>
    <row r="124" spans="1:31" s="114" customFormat="1" x14ac:dyDescent="0.3">
      <c r="A124" s="131"/>
      <c r="B124" s="110" t="s">
        <v>156</v>
      </c>
      <c r="C124" s="112">
        <v>9.3813737517635776E-2</v>
      </c>
      <c r="D124" s="112">
        <v>9.2556324053740618E-2</v>
      </c>
      <c r="E124" s="111">
        <v>9.0618695524770809E-2</v>
      </c>
      <c r="F124" s="112">
        <v>0.76547004714018629</v>
      </c>
      <c r="G124" s="112">
        <v>0.77288991835766796</v>
      </c>
      <c r="H124" s="111">
        <v>0.78710685591945606</v>
      </c>
      <c r="I124" s="111">
        <v>-1.7926873170528879E-2</v>
      </c>
      <c r="J124" s="111">
        <v>-7.0017004884439446E-3</v>
      </c>
      <c r="K124" s="111">
        <v>-8.6041815071601357E-3</v>
      </c>
      <c r="L124" s="111">
        <v>-2.3916189364740006E-3</v>
      </c>
      <c r="M124" s="118">
        <v>1.1569524096190966E-4</v>
      </c>
      <c r="N124" s="112">
        <v>7.1418264564303641E-2</v>
      </c>
      <c r="O124" s="112">
        <v>6.155145838273654E-2</v>
      </c>
      <c r="P124" s="111">
        <v>5.9483160985076146E-2</v>
      </c>
      <c r="Q124" s="112">
        <v>0.1025467742554996</v>
      </c>
      <c r="R124" s="112">
        <v>0.10215136861004777</v>
      </c>
      <c r="S124" s="111">
        <v>9.3744889925613556E-2</v>
      </c>
      <c r="T124" s="112">
        <v>6.0369750969846266E-2</v>
      </c>
      <c r="U124" s="112">
        <v>6.3234696297300039E-2</v>
      </c>
      <c r="V124" s="111">
        <v>5.9410604697099155E-2</v>
      </c>
      <c r="W124" s="117">
        <v>5.605747760036624E-5</v>
      </c>
      <c r="X124" s="116">
        <v>6.7752972661675525E-5</v>
      </c>
      <c r="Y124" s="130">
        <v>1.7760046609293053E-4</v>
      </c>
    </row>
    <row r="125" spans="1:31" s="114" customFormat="1" x14ac:dyDescent="0.3">
      <c r="A125" s="131"/>
      <c r="B125" s="110" t="s">
        <v>155</v>
      </c>
      <c r="C125" s="112">
        <v>6.5295752794529358E-2</v>
      </c>
      <c r="D125" s="112">
        <v>6.5496909393554473E-2</v>
      </c>
      <c r="E125" s="111">
        <v>6.3484636486374826E-2</v>
      </c>
      <c r="F125" s="112">
        <v>0.85743114148454291</v>
      </c>
      <c r="G125" s="112">
        <v>0.84818968173943743</v>
      </c>
      <c r="H125" s="111">
        <v>0.85978328077660293</v>
      </c>
      <c r="I125" s="111">
        <v>-6.972869164612816E-3</v>
      </c>
      <c r="J125" s="111">
        <v>-2.6982991566815162E-4</v>
      </c>
      <c r="K125" s="111"/>
      <c r="L125" s="111">
        <v>-6.8073052564330966E-3</v>
      </c>
      <c r="M125" s="118">
        <v>1.6568456150102399E-4</v>
      </c>
      <c r="N125" s="112">
        <v>4.5339903858343938E-2</v>
      </c>
      <c r="O125" s="112">
        <v>4.7903645171038498E-2</v>
      </c>
      <c r="P125" s="111">
        <v>4.6351944599023066E-2</v>
      </c>
      <c r="Q125" s="113" t="s">
        <v>95</v>
      </c>
      <c r="R125" s="113" t="s">
        <v>95</v>
      </c>
      <c r="S125" s="113" t="s">
        <v>95</v>
      </c>
      <c r="T125" s="112">
        <v>9.7057432931276458E-2</v>
      </c>
      <c r="U125" s="112">
        <v>0.10372715223069627</v>
      </c>
      <c r="V125" s="111">
        <v>9.3584987324553268E-2</v>
      </c>
      <c r="W125" s="117">
        <v>5.9659730725805371E-5</v>
      </c>
      <c r="X125" s="116">
        <v>9.125643657079256E-5</v>
      </c>
      <c r="Y125" s="130">
        <v>2.4114264514932295E-4</v>
      </c>
    </row>
    <row r="126" spans="1:31" s="114" customFormat="1" x14ac:dyDescent="0.3">
      <c r="A126" s="131"/>
      <c r="B126" s="110" t="s">
        <v>5</v>
      </c>
      <c r="C126" s="112">
        <v>1</v>
      </c>
      <c r="D126" s="112">
        <v>1</v>
      </c>
      <c r="E126" s="111">
        <v>1</v>
      </c>
      <c r="F126" s="112">
        <v>0.88608865420935556</v>
      </c>
      <c r="G126" s="112">
        <v>0.88999882811321129</v>
      </c>
      <c r="H126" s="111">
        <v>0.90017744530961274</v>
      </c>
      <c r="I126" s="111">
        <v>-1.2133704148329372E-2</v>
      </c>
      <c r="J126" s="111">
        <v>-2.2010058249835561E-3</v>
      </c>
      <c r="K126" s="111">
        <v>-7.2918342230031824E-3</v>
      </c>
      <c r="L126" s="111">
        <v>-2.7629161854712432E-3</v>
      </c>
      <c r="M126" s="118">
        <v>1.7900943787756791E-4</v>
      </c>
      <c r="N126" s="112">
        <v>1.811605106139964E-2</v>
      </c>
      <c r="O126" s="112">
        <v>1.6144112287918868E-2</v>
      </c>
      <c r="P126" s="111">
        <v>1.4929075849675698E-2</v>
      </c>
      <c r="Q126" s="112">
        <v>6.7970811205522452E-2</v>
      </c>
      <c r="R126" s="112">
        <v>6.5633498873773677E-2</v>
      </c>
      <c r="S126" s="111">
        <v>5.9510320816644882E-2</v>
      </c>
      <c r="T126" s="112">
        <v>2.7517808158343825E-2</v>
      </c>
      <c r="U126" s="112">
        <v>2.7931960801758693E-2</v>
      </c>
      <c r="V126" s="111">
        <v>2.4961968294580018E-2</v>
      </c>
      <c r="W126" s="117">
        <v>1.3040276730449105E-4</v>
      </c>
      <c r="X126" s="116">
        <v>1.3511972254110521E-4</v>
      </c>
      <c r="Y126" s="130">
        <v>3.1177068280036606E-4</v>
      </c>
    </row>
    <row r="127" spans="1:31" s="114" customFormat="1" x14ac:dyDescent="0.3">
      <c r="A127" s="131" t="s">
        <v>108</v>
      </c>
      <c r="B127" s="110" t="s">
        <v>153</v>
      </c>
      <c r="C127" s="112">
        <v>0.43903610320191683</v>
      </c>
      <c r="D127" s="112">
        <v>0.44121697333783777</v>
      </c>
      <c r="E127" s="111">
        <v>0.44751346582743401</v>
      </c>
      <c r="F127" s="112">
        <v>0.90390791171732965</v>
      </c>
      <c r="G127" s="112">
        <v>0.90615662257391638</v>
      </c>
      <c r="H127" s="111">
        <v>0.90951604633573813</v>
      </c>
      <c r="I127" s="111">
        <v>-4.4837791901151114E-3</v>
      </c>
      <c r="J127" s="113" t="s">
        <v>95</v>
      </c>
      <c r="K127" s="111">
        <v>-3.1175126190124761E-3</v>
      </c>
      <c r="L127" s="111">
        <v>-2.060686246090071E-3</v>
      </c>
      <c r="M127" s="118">
        <v>2.8505071537957699E-4</v>
      </c>
      <c r="N127" s="113" t="s">
        <v>95</v>
      </c>
      <c r="O127" s="113" t="s">
        <v>95</v>
      </c>
      <c r="P127" s="113" t="s">
        <v>95</v>
      </c>
      <c r="Q127" s="112">
        <v>5.8006951836396349E-2</v>
      </c>
      <c r="R127" s="112">
        <v>5.4546157517139843E-2</v>
      </c>
      <c r="S127" s="111">
        <v>5.3159042057755616E-2</v>
      </c>
      <c r="T127" s="112">
        <v>3.6532371254439096E-2</v>
      </c>
      <c r="U127" s="112">
        <v>3.7830283406825461E-2</v>
      </c>
      <c r="V127" s="111">
        <v>3.5120641084542208E-2</v>
      </c>
      <c r="W127" s="117">
        <v>1.2976761273184563E-3</v>
      </c>
      <c r="X127" s="116">
        <v>1.1818883756085229E-3</v>
      </c>
      <c r="Y127" s="130">
        <v>1.5248329668430666E-3</v>
      </c>
    </row>
    <row r="128" spans="1:31" s="114" customFormat="1" x14ac:dyDescent="0.3">
      <c r="A128" s="131"/>
      <c r="B128" s="110" t="s">
        <v>154</v>
      </c>
      <c r="C128" s="112">
        <v>0.12125980396373601</v>
      </c>
      <c r="D128" s="112">
        <v>0.12278944217177376</v>
      </c>
      <c r="E128" s="111">
        <v>0.12366144454375284</v>
      </c>
      <c r="F128" s="112">
        <v>0.79329782705970953</v>
      </c>
      <c r="G128" s="112">
        <v>0.8047085904193737</v>
      </c>
      <c r="H128" s="111">
        <v>0.81166499303687356</v>
      </c>
      <c r="I128" s="111">
        <v>-1.2661784297332002E-2</v>
      </c>
      <c r="J128" s="111">
        <v>-4.0785426235395092E-3</v>
      </c>
      <c r="K128" s="111">
        <v>-7.53004983714603E-3</v>
      </c>
      <c r="L128" s="111">
        <v>-1.1455778754769497E-3</v>
      </c>
      <c r="M128" s="118">
        <v>8.0128900134330899E-5</v>
      </c>
      <c r="N128" s="112">
        <v>4.2778056686347911E-2</v>
      </c>
      <c r="O128" s="112">
        <v>3.8511829362971435E-2</v>
      </c>
      <c r="P128" s="111">
        <v>3.6566400401120164E-2</v>
      </c>
      <c r="Q128" s="112">
        <v>0.11442042192803431</v>
      </c>
      <c r="R128" s="112">
        <v>0.10924420109236029</v>
      </c>
      <c r="S128" s="111">
        <v>0.10430226167305126</v>
      </c>
      <c r="T128" s="112">
        <v>4.9303153000753053E-2</v>
      </c>
      <c r="U128" s="112">
        <v>4.73256241572345E-2</v>
      </c>
      <c r="V128" s="111">
        <v>4.7168810703516827E-2</v>
      </c>
      <c r="W128" s="117">
        <v>8.8674735612865203E-5</v>
      </c>
      <c r="X128" s="116">
        <v>8.7170895817159039E-5</v>
      </c>
      <c r="Y128" s="130">
        <v>1.6805171584934303E-4</v>
      </c>
    </row>
    <row r="129" spans="1:25" s="114" customFormat="1" x14ac:dyDescent="0.3">
      <c r="A129" s="131"/>
      <c r="B129" s="110" t="s">
        <v>156</v>
      </c>
      <c r="C129" s="112">
        <v>0.24640397260283037</v>
      </c>
      <c r="D129" s="112">
        <v>0.24293374096460096</v>
      </c>
      <c r="E129" s="111">
        <v>0.24139334286217032</v>
      </c>
      <c r="F129" s="112">
        <v>0.82470713582224531</v>
      </c>
      <c r="G129" s="112">
        <v>0.82724478921410693</v>
      </c>
      <c r="H129" s="111">
        <v>0.83068242440322793</v>
      </c>
      <c r="I129" s="111">
        <v>-4.7064618850517492E-3</v>
      </c>
      <c r="J129" s="111">
        <v>-3.6862698769140473E-3</v>
      </c>
      <c r="K129" s="111">
        <v>-1.8765772289698057E-3</v>
      </c>
      <c r="L129" s="111">
        <v>5.9282194619188211E-4</v>
      </c>
      <c r="M129" s="118">
        <v>1.238674246001543E-4</v>
      </c>
      <c r="N129" s="112">
        <v>5.0792440213680581E-2</v>
      </c>
      <c r="O129" s="112">
        <v>4.7697037789729058E-2</v>
      </c>
      <c r="P129" s="111">
        <v>4.5558469124790772E-2</v>
      </c>
      <c r="Q129" s="112">
        <v>6.7946369048138555E-2</v>
      </c>
      <c r="R129" s="112">
        <v>6.6273844044048999E-2</v>
      </c>
      <c r="S129" s="111">
        <v>6.5233529317123978E-2</v>
      </c>
      <c r="T129" s="112">
        <v>5.6284168046871697E-2</v>
      </c>
      <c r="U129" s="112">
        <v>5.8488989125436125E-2</v>
      </c>
      <c r="V129" s="111">
        <v>5.7979400532345793E-2</v>
      </c>
      <c r="W129" s="117">
        <v>1.0271813673328127E-4</v>
      </c>
      <c r="X129" s="116">
        <v>1.0257723583952239E-4</v>
      </c>
      <c r="Y129" s="130">
        <v>2.2651511088655614E-4</v>
      </c>
    </row>
    <row r="130" spans="1:25" s="114" customFormat="1" x14ac:dyDescent="0.3">
      <c r="A130" s="131"/>
      <c r="B130" s="110" t="s">
        <v>155</v>
      </c>
      <c r="C130" s="112">
        <v>0.1933001202315168</v>
      </c>
      <c r="D130" s="112">
        <v>0.19305984352578748</v>
      </c>
      <c r="E130" s="111">
        <v>0.18743174676664281</v>
      </c>
      <c r="F130" s="112">
        <v>0.86329567821994013</v>
      </c>
      <c r="G130" s="112">
        <v>0.8538395900741107</v>
      </c>
      <c r="H130" s="111">
        <v>0.85639944853258587</v>
      </c>
      <c r="I130" s="111">
        <v>2.1681856144395439E-3</v>
      </c>
      <c r="J130" s="111">
        <v>-2.0381038026201365E-3</v>
      </c>
      <c r="K130" s="113" t="s">
        <v>95</v>
      </c>
      <c r="L130" s="111">
        <v>4.0301297264255104E-3</v>
      </c>
      <c r="M130" s="118">
        <v>2.3499214345056439E-4</v>
      </c>
      <c r="N130" s="112">
        <v>5.3206675224646983E-2</v>
      </c>
      <c r="O130" s="112">
        <v>5.6389932039970371E-2</v>
      </c>
      <c r="P130" s="111">
        <v>5.2760199829688541E-2</v>
      </c>
      <c r="Q130" s="113" t="s">
        <v>95</v>
      </c>
      <c r="R130" s="113" t="s">
        <v>95</v>
      </c>
      <c r="S130" s="113" t="s">
        <v>95</v>
      </c>
      <c r="T130" s="112">
        <v>8.3215233204963629E-2</v>
      </c>
      <c r="U130" s="112">
        <v>8.9410969762334813E-2</v>
      </c>
      <c r="V130" s="111">
        <v>9.0343231210074731E-2</v>
      </c>
      <c r="W130" s="117">
        <v>1.1210954214805306E-4</v>
      </c>
      <c r="X130" s="116">
        <v>1.7585578093394147E-4</v>
      </c>
      <c r="Y130" s="130">
        <v>3.7897480499156166E-4</v>
      </c>
    </row>
    <row r="131" spans="1:25" s="114" customFormat="1" x14ac:dyDescent="0.3">
      <c r="A131" s="131"/>
      <c r="B131" s="110" t="s">
        <v>5</v>
      </c>
      <c r="C131" s="112">
        <v>1</v>
      </c>
      <c r="D131" s="112">
        <v>1</v>
      </c>
      <c r="E131" s="111">
        <v>1</v>
      </c>
      <c r="F131" s="112">
        <v>0.86312961910364328</v>
      </c>
      <c r="G131" s="112">
        <v>0.86442921030361619</v>
      </c>
      <c r="H131" s="111">
        <v>0.86842999549790556</v>
      </c>
      <c r="I131" s="111">
        <v>-4.650580794275827E-3</v>
      </c>
      <c r="J131" s="111">
        <v>-2.1868344612660448E-3</v>
      </c>
      <c r="K131" s="111">
        <v>-2.3979433844355802E-3</v>
      </c>
      <c r="L131" s="111">
        <v>-4.9341830637431722E-4</v>
      </c>
      <c r="M131" s="118">
        <v>2.196242857909499E-4</v>
      </c>
      <c r="N131" s="112">
        <v>2.7987574532622312E-2</v>
      </c>
      <c r="O131" s="112">
        <v>2.7202697323749091E-2</v>
      </c>
      <c r="P131" s="111">
        <v>2.5408301466919657E-2</v>
      </c>
      <c r="Q131" s="112">
        <v>5.6083999282713459E-2</v>
      </c>
      <c r="R131" s="112">
        <v>5.3580877901278752E-2</v>
      </c>
      <c r="S131" s="111">
        <v>5.2434495207560522E-2</v>
      </c>
      <c r="T131" s="112">
        <v>5.1971677768947712E-2</v>
      </c>
      <c r="U131" s="112">
        <v>5.3973066901255341E-2</v>
      </c>
      <c r="V131" s="111">
        <v>5.2478954028727209E-2</v>
      </c>
      <c r="W131" s="117">
        <v>6.2746029613876188E-4</v>
      </c>
      <c r="X131" s="116">
        <v>5.9104303877068401E-4</v>
      </c>
      <c r="Y131" s="130">
        <v>8.2887595324567279E-4</v>
      </c>
    </row>
    <row r="132" spans="1:25" s="114" customFormat="1" ht="14.4" customHeight="1" x14ac:dyDescent="0.3">
      <c r="A132" s="131" t="s">
        <v>83</v>
      </c>
      <c r="B132" s="110" t="s">
        <v>153</v>
      </c>
      <c r="C132" s="112">
        <v>0.32146341463414635</v>
      </c>
      <c r="D132" s="112">
        <v>0.32002617801047123</v>
      </c>
      <c r="E132" s="111">
        <v>0.32605820105820105</v>
      </c>
      <c r="F132" s="112">
        <v>0.87860394537177544</v>
      </c>
      <c r="G132" s="112">
        <v>0.91615541922290389</v>
      </c>
      <c r="H132" s="111">
        <v>0.93103448275862066</v>
      </c>
      <c r="I132" s="111">
        <v>-3.3654800461280998E-2</v>
      </c>
      <c r="J132" s="113" t="s">
        <v>95</v>
      </c>
      <c r="K132" s="111">
        <v>6.1954245120167395E-3</v>
      </c>
      <c r="L132" s="111">
        <v>-4.1119897197794297E-2</v>
      </c>
      <c r="M132" s="118">
        <v>-7.5872534142640367E-4</v>
      </c>
      <c r="N132" s="113" t="s">
        <v>95</v>
      </c>
      <c r="O132" s="113" t="s">
        <v>95</v>
      </c>
      <c r="P132" s="113" t="s">
        <v>95</v>
      </c>
      <c r="Q132" s="112">
        <v>4.4006069802731411E-2</v>
      </c>
      <c r="R132" s="112">
        <v>4.9079754601226995E-2</v>
      </c>
      <c r="S132" s="111">
        <v>5.2738336713995942E-2</v>
      </c>
      <c r="T132" s="112">
        <v>7.5872534142640363E-2</v>
      </c>
      <c r="U132" s="112">
        <v>3.4764826175869123E-2</v>
      </c>
      <c r="V132" s="111">
        <v>1.4198782961460446E-2</v>
      </c>
      <c r="W132" s="117">
        <v>1.5174506828528073E-3</v>
      </c>
      <c r="X132" s="116">
        <v>0</v>
      </c>
      <c r="Y132" s="130">
        <v>0</v>
      </c>
    </row>
    <row r="133" spans="1:25" s="114" customFormat="1" x14ac:dyDescent="0.3">
      <c r="A133" s="131"/>
      <c r="B133" s="110" t="s">
        <v>154</v>
      </c>
      <c r="C133" s="112">
        <v>9.9024390243902444E-2</v>
      </c>
      <c r="D133" s="112">
        <v>0.11910994764397906</v>
      </c>
      <c r="E133" s="111">
        <v>7.407407407407407E-2</v>
      </c>
      <c r="F133" s="112">
        <v>0.8423645320197044</v>
      </c>
      <c r="G133" s="112">
        <v>0.89560439560439564</v>
      </c>
      <c r="H133" s="111">
        <v>0.7946428571428571</v>
      </c>
      <c r="I133" s="111">
        <v>7.4341606669192983E-2</v>
      </c>
      <c r="J133" s="111">
        <v>2.3517430845017055E-2</v>
      </c>
      <c r="K133" s="111">
        <v>5.842648730579765E-2</v>
      </c>
      <c r="L133" s="111">
        <v>-7.6023114816218262E-3</v>
      </c>
      <c r="M133" s="118">
        <v>0</v>
      </c>
      <c r="N133" s="112">
        <v>1.4778325123152709E-2</v>
      </c>
      <c r="O133" s="112">
        <v>2.7472527472527472E-2</v>
      </c>
      <c r="P133" s="111">
        <v>4.4642857142857144E-2</v>
      </c>
      <c r="Q133" s="112">
        <v>2.4630541871921183E-2</v>
      </c>
      <c r="R133" s="112">
        <v>5.4945054945054944E-2</v>
      </c>
      <c r="S133" s="111">
        <v>9.8214285714285712E-2</v>
      </c>
      <c r="T133" s="112">
        <v>0.11822660098522167</v>
      </c>
      <c r="U133" s="112">
        <v>2.197802197802198E-2</v>
      </c>
      <c r="V133" s="111">
        <v>6.25E-2</v>
      </c>
      <c r="W133" s="117">
        <v>0</v>
      </c>
      <c r="X133" s="116">
        <v>0</v>
      </c>
      <c r="Y133" s="130">
        <v>0</v>
      </c>
    </row>
    <row r="134" spans="1:25" s="114" customFormat="1" x14ac:dyDescent="0.3">
      <c r="A134" s="131"/>
      <c r="B134" s="110" t="s">
        <v>156</v>
      </c>
      <c r="C134" s="112">
        <v>0.17756097560975609</v>
      </c>
      <c r="D134" s="112">
        <v>0.13808900523560211</v>
      </c>
      <c r="E134" s="111">
        <v>0.13293650793650794</v>
      </c>
      <c r="F134" s="112">
        <v>0.84890109890109888</v>
      </c>
      <c r="G134" s="112">
        <v>0.90521327014218012</v>
      </c>
      <c r="H134" s="111">
        <v>0.81094527363184077</v>
      </c>
      <c r="I134" s="111">
        <v>6.6111910889798731E-2</v>
      </c>
      <c r="J134" s="111">
        <v>2.8764178689905506E-2</v>
      </c>
      <c r="K134" s="111">
        <v>2.8097915971934506E-2</v>
      </c>
      <c r="L134" s="111">
        <v>9.2498162279586876E-3</v>
      </c>
      <c r="M134" s="118">
        <v>0</v>
      </c>
      <c r="N134" s="112">
        <v>3.2967032967032968E-2</v>
      </c>
      <c r="O134" s="112">
        <v>1.8957345971563982E-2</v>
      </c>
      <c r="P134" s="111">
        <v>5.4726368159203981E-2</v>
      </c>
      <c r="Q134" s="112">
        <v>3.5714285714285712E-2</v>
      </c>
      <c r="R134" s="112">
        <v>4.7393364928909949E-2</v>
      </c>
      <c r="S134" s="111">
        <v>6.965174129353234E-2</v>
      </c>
      <c r="T134" s="112">
        <v>8.2417582417582416E-2</v>
      </c>
      <c r="U134" s="112">
        <v>2.843601895734597E-2</v>
      </c>
      <c r="V134" s="111">
        <v>6.4676616915422883E-2</v>
      </c>
      <c r="W134" s="117">
        <v>0</v>
      </c>
      <c r="X134" s="116">
        <v>0</v>
      </c>
      <c r="Y134" s="130">
        <v>0</v>
      </c>
    </row>
    <row r="135" spans="1:25" s="114" customFormat="1" x14ac:dyDescent="0.3">
      <c r="A135" s="131"/>
      <c r="B135" s="110" t="s">
        <v>155</v>
      </c>
      <c r="C135" s="112">
        <v>0.40195121951219515</v>
      </c>
      <c r="D135" s="112">
        <v>0.42277486910994766</v>
      </c>
      <c r="E135" s="111">
        <v>0.46693121693121692</v>
      </c>
      <c r="F135" s="112">
        <v>0.92354368932038833</v>
      </c>
      <c r="G135" s="112">
        <v>0.93034055727554177</v>
      </c>
      <c r="H135" s="111">
        <v>0.92067988668555245</v>
      </c>
      <c r="I135" s="111">
        <v>6.2622366124126527E-3</v>
      </c>
      <c r="J135" s="111">
        <v>2.5449258712378214E-5</v>
      </c>
      <c r="K135" s="113" t="s">
        <v>95</v>
      </c>
      <c r="L135" s="111">
        <v>6.2367873537002919E-3</v>
      </c>
      <c r="M135" s="118">
        <v>0</v>
      </c>
      <c r="N135" s="112">
        <v>2.6699029126213591E-2</v>
      </c>
      <c r="O135" s="112">
        <v>1.8575851393188854E-2</v>
      </c>
      <c r="P135" s="111">
        <v>2.2662889518413599E-2</v>
      </c>
      <c r="Q135" s="113" t="s">
        <v>95</v>
      </c>
      <c r="R135" s="113" t="s">
        <v>95</v>
      </c>
      <c r="S135" s="113" t="s">
        <v>95</v>
      </c>
      <c r="T135" s="112">
        <v>4.9757281553398057E-2</v>
      </c>
      <c r="U135" s="112">
        <v>5.108359133126935E-2</v>
      </c>
      <c r="V135" s="111">
        <v>5.6657223796033995E-2</v>
      </c>
      <c r="W135" s="117">
        <v>0</v>
      </c>
      <c r="X135" s="116">
        <v>0</v>
      </c>
      <c r="Y135" s="130">
        <v>0</v>
      </c>
    </row>
    <row r="136" spans="1:25" s="114" customFormat="1" x14ac:dyDescent="0.3">
      <c r="A136" s="131"/>
      <c r="B136" s="110" t="s">
        <v>5</v>
      </c>
      <c r="C136" s="112">
        <v>1</v>
      </c>
      <c r="D136" s="112">
        <v>1</v>
      </c>
      <c r="E136" s="111">
        <v>1</v>
      </c>
      <c r="F136" s="112">
        <v>0.8878048780487805</v>
      </c>
      <c r="G136" s="112">
        <v>0.91819371727748689</v>
      </c>
      <c r="H136" s="111">
        <v>0.90013227513227512</v>
      </c>
      <c r="I136" s="111">
        <v>2.8670225308585762E-3</v>
      </c>
      <c r="J136" s="111">
        <v>5.2679031714276264E-3</v>
      </c>
      <c r="K136" s="111">
        <v>7.8688383368500855E-3</v>
      </c>
      <c r="L136" s="111">
        <v>-1.0687192199770414E-2</v>
      </c>
      <c r="M136" s="118">
        <v>-2.4390243902439024E-4</v>
      </c>
      <c r="N136" s="112">
        <v>1.8048780487804877E-2</v>
      </c>
      <c r="O136" s="112">
        <v>1.37434554973822E-2</v>
      </c>
      <c r="P136" s="111">
        <v>2.1164021164021163E-2</v>
      </c>
      <c r="Q136" s="112">
        <v>2.2926829268292682E-2</v>
      </c>
      <c r="R136" s="112">
        <v>2.8795811518324606E-2</v>
      </c>
      <c r="S136" s="111">
        <v>3.3730158730158728E-2</v>
      </c>
      <c r="T136" s="112">
        <v>7.0731707317073164E-2</v>
      </c>
      <c r="U136" s="112">
        <v>3.9267015706806283E-2</v>
      </c>
      <c r="V136" s="111">
        <v>4.431216931216931E-2</v>
      </c>
      <c r="W136" s="117">
        <v>4.8780487804878049E-4</v>
      </c>
      <c r="X136" s="116">
        <v>0</v>
      </c>
      <c r="Y136" s="130">
        <v>0</v>
      </c>
    </row>
    <row r="137" spans="1:25" s="121" customFormat="1" ht="15.6" x14ac:dyDescent="0.3">
      <c r="A137" s="204" t="s">
        <v>186</v>
      </c>
      <c r="B137" s="205"/>
      <c r="C137" s="205"/>
      <c r="D137" s="205"/>
      <c r="E137" s="205"/>
      <c r="F137" s="205"/>
      <c r="G137" s="205"/>
      <c r="H137" s="205"/>
      <c r="I137" s="205"/>
      <c r="J137" s="205"/>
      <c r="K137" s="205"/>
      <c r="L137" s="205"/>
      <c r="M137" s="205"/>
      <c r="N137" s="205"/>
      <c r="O137" s="205"/>
      <c r="P137" s="205"/>
      <c r="Q137" s="205"/>
      <c r="R137" s="205"/>
      <c r="S137" s="205"/>
      <c r="T137" s="205"/>
      <c r="U137" s="205"/>
      <c r="V137" s="205"/>
      <c r="W137" s="205"/>
      <c r="X137" s="205"/>
      <c r="Y137" s="206"/>
    </row>
    <row r="138" spans="1:25" x14ac:dyDescent="0.3">
      <c r="A138" s="132" t="s">
        <v>8</v>
      </c>
      <c r="B138" s="110" t="s">
        <v>153</v>
      </c>
      <c r="C138" s="65">
        <v>0.64188138270459039</v>
      </c>
      <c r="D138" s="65">
        <v>0.64270272710127718</v>
      </c>
      <c r="E138" s="6">
        <v>0.64577783957894752</v>
      </c>
      <c r="F138" s="65">
        <v>0.93440733528144082</v>
      </c>
      <c r="G138" s="65">
        <v>0.93737175234121262</v>
      </c>
      <c r="H138" s="6">
        <v>0.94081016443905419</v>
      </c>
      <c r="I138" s="6">
        <v>-4.9206206277274678E-3</v>
      </c>
      <c r="J138" s="113" t="s">
        <v>95</v>
      </c>
      <c r="K138" s="6">
        <v>-3.7144834470401247E-3</v>
      </c>
      <c r="L138" s="6">
        <v>-1.348839044018427E-3</v>
      </c>
      <c r="M138" s="118">
        <v>1.0640693564711032E-4</v>
      </c>
      <c r="N138" s="125" t="s">
        <v>95</v>
      </c>
      <c r="O138" s="125" t="s">
        <v>95</v>
      </c>
      <c r="P138" s="113" t="s">
        <v>95</v>
      </c>
      <c r="Q138" s="65">
        <v>4.9419699901040663E-2</v>
      </c>
      <c r="R138" s="65">
        <v>4.6680609516260067E-2</v>
      </c>
      <c r="S138" s="6">
        <v>4.4335671261610241E-2</v>
      </c>
      <c r="T138" s="65">
        <v>1.5795139337714103E-2</v>
      </c>
      <c r="U138" s="65">
        <v>1.5567841539521444E-2</v>
      </c>
      <c r="V138" s="6">
        <v>1.4332651394599346E-2</v>
      </c>
      <c r="W138" s="117">
        <v>1.960115360735393E-4</v>
      </c>
      <c r="X138" s="116">
        <v>2.017802064014187E-4</v>
      </c>
      <c r="Y138" s="130">
        <v>3.0530280688458933E-4</v>
      </c>
    </row>
    <row r="139" spans="1:25" x14ac:dyDescent="0.3">
      <c r="A139" s="132"/>
      <c r="B139" s="110" t="s">
        <v>154</v>
      </c>
      <c r="C139" s="65">
        <v>9.2258606743174681E-2</v>
      </c>
      <c r="D139" s="65">
        <v>9.2416227577401366E-2</v>
      </c>
      <c r="E139" s="6">
        <v>9.168964937322098E-2</v>
      </c>
      <c r="F139" s="65">
        <v>0.76612043609986957</v>
      </c>
      <c r="G139" s="65">
        <v>0.78306310719724248</v>
      </c>
      <c r="H139" s="6">
        <v>0.79509501061901711</v>
      </c>
      <c r="I139" s="6">
        <v>-2.0503238970461135E-2</v>
      </c>
      <c r="J139" s="6">
        <v>-1.187579703953965E-2</v>
      </c>
      <c r="K139" s="6">
        <v>-7.3159295355077897E-3</v>
      </c>
      <c r="L139" s="6">
        <v>-1.3497259814102616E-3</v>
      </c>
      <c r="M139" s="118">
        <v>6.1143293001967382E-5</v>
      </c>
      <c r="N139" s="65">
        <v>7.4060313879858758E-2</v>
      </c>
      <c r="O139" s="65">
        <v>6.2816509862712921E-2</v>
      </c>
      <c r="P139" s="6">
        <v>5.656261483174619E-2</v>
      </c>
      <c r="Q139" s="65">
        <v>0.12015893024318686</v>
      </c>
      <c r="R139" s="65">
        <v>0.11542945002537981</v>
      </c>
      <c r="S139" s="6">
        <v>0.11047826059877554</v>
      </c>
      <c r="T139" s="65">
        <v>3.9452442557332094E-2</v>
      </c>
      <c r="U139" s="65">
        <v>3.8505011037267008E-2</v>
      </c>
      <c r="V139" s="6">
        <v>3.7629000815889289E-2</v>
      </c>
      <c r="W139" s="117">
        <v>7.9612552245737417E-5</v>
      </c>
      <c r="X139" s="116">
        <v>7.5254093232443665E-5</v>
      </c>
      <c r="Y139" s="130">
        <v>1.3857661574105792E-4</v>
      </c>
    </row>
    <row r="140" spans="1:25" x14ac:dyDescent="0.3">
      <c r="A140" s="132"/>
      <c r="B140" s="110" t="s">
        <v>156</v>
      </c>
      <c r="C140" s="65">
        <v>0.14071442085735344</v>
      </c>
      <c r="D140" s="65">
        <v>0.14041579011317204</v>
      </c>
      <c r="E140" s="6">
        <v>0.1401384987055542</v>
      </c>
      <c r="F140" s="65">
        <v>0.8247806737732617</v>
      </c>
      <c r="G140" s="65">
        <v>0.83322893328399827</v>
      </c>
      <c r="H140" s="6">
        <v>0.83812242386456481</v>
      </c>
      <c r="I140" s="6">
        <v>-9.117620335934884E-3</v>
      </c>
      <c r="J140" s="6">
        <v>-6.4655835245866558E-3</v>
      </c>
      <c r="K140" s="6">
        <v>-2.0109536573274661E-3</v>
      </c>
      <c r="L140" s="6">
        <v>-8.4037869287864608E-4</v>
      </c>
      <c r="M140" s="118">
        <v>8.3167702994058106E-5</v>
      </c>
      <c r="N140" s="65">
        <v>5.7287739770253601E-2</v>
      </c>
      <c r="O140" s="65">
        <v>5.0526710388436168E-2</v>
      </c>
      <c r="P140" s="6">
        <v>4.7441641554758225E-2</v>
      </c>
      <c r="Q140" s="65">
        <v>6.8633933024788027E-2</v>
      </c>
      <c r="R140" s="65">
        <v>6.6515942130324288E-2</v>
      </c>
      <c r="S140" s="6">
        <v>6.5563983920228691E-2</v>
      </c>
      <c r="T140" s="65">
        <v>4.9074364060270728E-2</v>
      </c>
      <c r="U140" s="65">
        <v>4.9490479201082266E-2</v>
      </c>
      <c r="V140" s="6">
        <v>4.8442042937797851E-2</v>
      </c>
      <c r="W140" s="117">
        <v>8.3129376375017886E-5</v>
      </c>
      <c r="X140" s="116">
        <v>8.0606549719188146E-5</v>
      </c>
      <c r="Y140" s="130">
        <v>1.6503566604116112E-4</v>
      </c>
    </row>
    <row r="141" spans="1:25" x14ac:dyDescent="0.3">
      <c r="A141" s="132"/>
      <c r="B141" s="110" t="s">
        <v>155</v>
      </c>
      <c r="C141" s="65">
        <v>0.12514558969488154</v>
      </c>
      <c r="D141" s="65">
        <v>0.12446525520814938</v>
      </c>
      <c r="E141" s="6">
        <v>0.12239401234227734</v>
      </c>
      <c r="F141" s="65">
        <v>0.88636951536296149</v>
      </c>
      <c r="G141" s="65">
        <v>0.88321016735599445</v>
      </c>
      <c r="H141" s="6">
        <v>0.88491847794390388</v>
      </c>
      <c r="I141" s="6">
        <v>-1.2863658442596737E-4</v>
      </c>
      <c r="J141" s="6">
        <v>-2.6612478751738902E-3</v>
      </c>
      <c r="K141" s="113" t="s">
        <v>95</v>
      </c>
      <c r="L141" s="6">
        <v>2.3642291368520391E-3</v>
      </c>
      <c r="M141" s="118">
        <v>1.7184311796389736E-4</v>
      </c>
      <c r="N141" s="65">
        <v>4.4380318888780204E-2</v>
      </c>
      <c r="O141" s="65">
        <v>4.7225615601632472E-2</v>
      </c>
      <c r="P141" s="6">
        <v>4.3141719370032451E-2</v>
      </c>
      <c r="Q141" s="125" t="s">
        <v>95</v>
      </c>
      <c r="R141" s="125" t="s">
        <v>95</v>
      </c>
      <c r="S141" s="113" t="s">
        <v>95</v>
      </c>
      <c r="T141" s="65">
        <v>6.9086047800710815E-2</v>
      </c>
      <c r="U141" s="65">
        <v>6.9358240433865626E-2</v>
      </c>
      <c r="V141" s="6">
        <v>7.1586373254140259E-2</v>
      </c>
      <c r="W141" s="117">
        <v>6.9559924788331325E-5</v>
      </c>
      <c r="X141" s="116">
        <v>9.5318962447615661E-5</v>
      </c>
      <c r="Y141" s="130">
        <v>2.5428256158187084E-4</v>
      </c>
    </row>
    <row r="142" spans="1:25" s="114" customFormat="1" x14ac:dyDescent="0.3">
      <c r="A142" s="131"/>
      <c r="B142" s="110" t="s">
        <v>5</v>
      </c>
      <c r="C142" s="112">
        <v>1</v>
      </c>
      <c r="D142" s="112">
        <v>1</v>
      </c>
      <c r="E142" s="111">
        <v>1</v>
      </c>
      <c r="F142" s="112">
        <v>0.89744364694381673</v>
      </c>
      <c r="G142" s="112">
        <v>0.90174659775423216</v>
      </c>
      <c r="H142" s="111">
        <v>0.90621827951063749</v>
      </c>
      <c r="I142" s="111">
        <v>-6.6231571616131024E-3</v>
      </c>
      <c r="J142" s="111">
        <v>-2.498042524801302E-3</v>
      </c>
      <c r="K142" s="111">
        <v>-3.2883861754636617E-3</v>
      </c>
      <c r="L142" s="111">
        <v>-9.8158087392529944E-4</v>
      </c>
      <c r="M142" s="118">
        <v>1.0742162255855539E-4</v>
      </c>
      <c r="N142" s="112">
        <v>2.0447913675699269E-2</v>
      </c>
      <c r="O142" s="112">
        <v>1.8777961130321385E-2</v>
      </c>
      <c r="P142" s="111">
        <v>1.7114894878209025E-2</v>
      </c>
      <c r="Q142" s="112">
        <v>5.2465064934058052E-2</v>
      </c>
      <c r="R142" s="112">
        <v>5.0009197930881467E-2</v>
      </c>
      <c r="S142" s="111">
        <v>4.7948745257006098E-2</v>
      </c>
      <c r="T142" s="112">
        <v>2.9329718170450832E-2</v>
      </c>
      <c r="U142" s="112">
        <v>2.9145917911910142E-2</v>
      </c>
      <c r="V142" s="111">
        <v>2.8256237167255189E-2</v>
      </c>
      <c r="W142" s="169">
        <v>1.5356371881000496E-4</v>
      </c>
      <c r="X142" s="170">
        <v>1.5982171968988585E-4</v>
      </c>
      <c r="Y142" s="171">
        <v>2.641143418085008E-4</v>
      </c>
    </row>
    <row r="143" spans="1:25" x14ac:dyDescent="0.3">
      <c r="A143" s="132" t="s">
        <v>9</v>
      </c>
      <c r="B143" s="110" t="s">
        <v>153</v>
      </c>
      <c r="C143" s="65">
        <v>0.67598018705869822</v>
      </c>
      <c r="D143" s="65">
        <v>0.682857756260418</v>
      </c>
      <c r="E143" s="6">
        <v>0.69152127827152443</v>
      </c>
      <c r="F143" s="65">
        <v>0.93651306241626353</v>
      </c>
      <c r="G143" s="65">
        <v>0.93989819060470969</v>
      </c>
      <c r="H143" s="6">
        <v>0.94642878878774439</v>
      </c>
      <c r="I143" s="6">
        <v>-8.2231622772578339E-3</v>
      </c>
      <c r="J143" s="113" t="s">
        <v>95</v>
      </c>
      <c r="K143" s="6">
        <v>-7.3859458839653433E-3</v>
      </c>
      <c r="L143" s="6">
        <v>-1.2462937141538982E-3</v>
      </c>
      <c r="M143" s="118">
        <v>8.1499709384343273E-5</v>
      </c>
      <c r="N143" s="125" t="s">
        <v>95</v>
      </c>
      <c r="O143" s="125" t="s">
        <v>95</v>
      </c>
      <c r="P143" s="113" t="s">
        <v>95</v>
      </c>
      <c r="Q143" s="65">
        <v>5.3108895437236778E-2</v>
      </c>
      <c r="R143" s="65">
        <v>4.9945598033050959E-2</v>
      </c>
      <c r="S143" s="6">
        <v>4.4141300851178525E-2</v>
      </c>
      <c r="T143" s="65">
        <v>9.8475106346579324E-3</v>
      </c>
      <c r="U143" s="65">
        <v>9.7764573721730412E-3</v>
      </c>
      <c r="V143" s="6">
        <v>8.5656902892615877E-3</v>
      </c>
      <c r="W143" s="117">
        <v>2.4027695282690639E-4</v>
      </c>
      <c r="X143" s="116">
        <v>2.3315128692445191E-4</v>
      </c>
      <c r="Y143" s="130">
        <v>3.1821382926002244E-4</v>
      </c>
    </row>
    <row r="144" spans="1:25" x14ac:dyDescent="0.3">
      <c r="A144" s="132"/>
      <c r="B144" s="110" t="s">
        <v>154</v>
      </c>
      <c r="C144" s="65">
        <v>8.9314161419338414E-2</v>
      </c>
      <c r="D144" s="65">
        <v>8.7281600003859622E-2</v>
      </c>
      <c r="E144" s="6">
        <v>8.4635706323658674E-2</v>
      </c>
      <c r="F144" s="65">
        <v>0.7207576815642458</v>
      </c>
      <c r="G144" s="65">
        <v>0.73733158294755752</v>
      </c>
      <c r="H144" s="6">
        <v>0.7584286424664346</v>
      </c>
      <c r="I144" s="6">
        <v>-2.938401021053294E-2</v>
      </c>
      <c r="J144" s="6">
        <v>-1.6297029692306328E-2</v>
      </c>
      <c r="K144" s="6">
        <v>-1.1374025488442102E-2</v>
      </c>
      <c r="L144" s="6">
        <v>-1.7901431888877571E-3</v>
      </c>
      <c r="M144" s="118">
        <v>9.1252052535416528E-5</v>
      </c>
      <c r="N144" s="65">
        <v>0.10984054934823091</v>
      </c>
      <c r="O144" s="65">
        <v>9.6966765701651345E-2</v>
      </c>
      <c r="P144" s="6">
        <v>8.71066278326348E-2</v>
      </c>
      <c r="Q144" s="65">
        <v>0.13708973463687152</v>
      </c>
      <c r="R144" s="65">
        <v>0.13380778000414564</v>
      </c>
      <c r="S144" s="6">
        <v>0.12407473183206649</v>
      </c>
      <c r="T144" s="65">
        <v>3.2064711359404099E-2</v>
      </c>
      <c r="U144" s="65">
        <v>3.1755682995923441E-2</v>
      </c>
      <c r="V144" s="6">
        <v>3.0120053988776017E-2</v>
      </c>
      <c r="W144" s="117">
        <v>1.6003258845437616E-4</v>
      </c>
      <c r="X144" s="116">
        <v>5.5275340288813656E-5</v>
      </c>
      <c r="Y144" s="130">
        <v>1.9890601690701143E-4</v>
      </c>
    </row>
    <row r="145" spans="1:25" x14ac:dyDescent="0.3">
      <c r="A145" s="132"/>
      <c r="B145" s="110" t="s">
        <v>156</v>
      </c>
      <c r="C145" s="65">
        <v>0.12012765105938425</v>
      </c>
      <c r="D145" s="65">
        <v>0.115568967721548</v>
      </c>
      <c r="E145" s="6">
        <v>0.1134841147972098</v>
      </c>
      <c r="F145" s="65">
        <v>0.78257436452136286</v>
      </c>
      <c r="G145" s="65">
        <v>0.79142749796489176</v>
      </c>
      <c r="H145" s="6">
        <v>0.80502458252097986</v>
      </c>
      <c r="I145" s="6">
        <v>-1.8023651277852548E-2</v>
      </c>
      <c r="J145" s="6">
        <v>-1.0825098266582331E-2</v>
      </c>
      <c r="K145" s="6">
        <v>-6.2219147306940698E-3</v>
      </c>
      <c r="L145" s="6">
        <v>-1.5148412440438297E-3</v>
      </c>
      <c r="M145" s="118">
        <v>1.4737416039020638E-4</v>
      </c>
      <c r="N145" s="65">
        <v>8.0421849648458624E-2</v>
      </c>
      <c r="O145" s="65">
        <v>6.8400509298879128E-2</v>
      </c>
      <c r="P145" s="6">
        <v>6.3586081207086545E-2</v>
      </c>
      <c r="Q145" s="65">
        <v>9.0708491076257433E-2</v>
      </c>
      <c r="R145" s="65">
        <v>9.1058047548477322E-2</v>
      </c>
      <c r="S145" s="6">
        <v>8.4661354581673301E-2</v>
      </c>
      <c r="T145" s="65">
        <v>4.5916711736073555E-2</v>
      </c>
      <c r="U145" s="65">
        <v>4.8894779686488969E-2</v>
      </c>
      <c r="V145" s="6">
        <v>4.5890904467237432E-2</v>
      </c>
      <c r="W145" s="117">
        <v>1.7306652244456462E-4</v>
      </c>
      <c r="X145" s="116">
        <v>1.0436452441086226E-4</v>
      </c>
      <c r="Y145" s="130">
        <v>2.8608968381791983E-4</v>
      </c>
    </row>
    <row r="146" spans="1:25" x14ac:dyDescent="0.3">
      <c r="A146" s="132"/>
      <c r="B146" s="110" t="s">
        <v>155</v>
      </c>
      <c r="C146" s="65">
        <v>0.11457800046257917</v>
      </c>
      <c r="D146" s="65">
        <v>0.11429167601417443</v>
      </c>
      <c r="E146" s="6">
        <v>0.11035890060760706</v>
      </c>
      <c r="F146" s="65">
        <v>0.87528776692863375</v>
      </c>
      <c r="G146" s="65">
        <v>0.86707331229751261</v>
      </c>
      <c r="H146" s="6">
        <v>0.87327979777068332</v>
      </c>
      <c r="I146" s="6">
        <v>-2.0992581576101399E-3</v>
      </c>
      <c r="J146" s="6">
        <v>-1.8809453319735547E-3</v>
      </c>
      <c r="K146" s="113" t="s">
        <v>95</v>
      </c>
      <c r="L146" s="6">
        <v>-2.7503265785093489E-4</v>
      </c>
      <c r="M146" s="118">
        <v>1.142232307092148E-4</v>
      </c>
      <c r="N146" s="65">
        <v>4.1109561233400239E-2</v>
      </c>
      <c r="O146" s="65">
        <v>4.5156660581052985E-2</v>
      </c>
      <c r="P146" s="6">
        <v>4.1252165575253061E-2</v>
      </c>
      <c r="Q146" s="125" t="s">
        <v>95</v>
      </c>
      <c r="R146" s="125" t="s">
        <v>95</v>
      </c>
      <c r="S146" s="113" t="s">
        <v>95</v>
      </c>
      <c r="T146" s="65">
        <v>8.3307817053947089E-2</v>
      </c>
      <c r="U146" s="65">
        <v>8.7611730811849003E-2</v>
      </c>
      <c r="V146" s="6">
        <v>8.5184741275047118E-2</v>
      </c>
      <c r="W146" s="117">
        <v>7.9383980312772889E-5</v>
      </c>
      <c r="X146" s="116">
        <v>8.4424698445530243E-5</v>
      </c>
      <c r="Y146" s="130">
        <v>1.9612757008836637E-4</v>
      </c>
    </row>
    <row r="147" spans="1:25" s="114" customFormat="1" x14ac:dyDescent="0.3">
      <c r="A147" s="131"/>
      <c r="B147" s="110" t="s">
        <v>5</v>
      </c>
      <c r="C147" s="112">
        <v>1</v>
      </c>
      <c r="D147" s="112">
        <v>1</v>
      </c>
      <c r="E147" s="111">
        <v>1</v>
      </c>
      <c r="F147" s="112">
        <v>0.89173568538379777</v>
      </c>
      <c r="G147" s="112">
        <v>0.89673597089849455</v>
      </c>
      <c r="H147" s="111">
        <v>0.90639749020890481</v>
      </c>
      <c r="I147" s="111">
        <v>-1.2161662067758594E-2</v>
      </c>
      <c r="J147" s="113" t="s">
        <v>95</v>
      </c>
      <c r="K147" s="111">
        <v>-7.0411769741383426E-3</v>
      </c>
      <c r="L147" s="111">
        <v>-1.7652738156956962E-3</v>
      </c>
      <c r="M147" s="118">
        <v>9.4824545770229112E-5</v>
      </c>
      <c r="N147" s="112">
        <v>2.4181455773013963E-2</v>
      </c>
      <c r="O147" s="112">
        <v>2.1529421129950863E-2</v>
      </c>
      <c r="P147" s="111">
        <v>1.9140884751864727E-2</v>
      </c>
      <c r="Q147" s="112">
        <v>5.9041213724567894E-2</v>
      </c>
      <c r="R147" s="112">
        <v>5.630818069757737E-2</v>
      </c>
      <c r="S147" s="111">
        <v>5.0633520236934286E-2</v>
      </c>
      <c r="T147" s="112">
        <v>2.4581664713265887E-2</v>
      </c>
      <c r="U147" s="112">
        <v>2.5111627334766216E-2</v>
      </c>
      <c r="V147" s="111">
        <v>2.3081372208320357E-2</v>
      </c>
      <c r="W147" s="169">
        <v>2.0660136850667491E-4</v>
      </c>
      <c r="X147" s="170">
        <v>1.857440254348702E-4</v>
      </c>
      <c r="Y147" s="171">
        <v>2.9099724274100165E-4</v>
      </c>
    </row>
    <row r="148" spans="1:25" ht="14.4" customHeight="1" x14ac:dyDescent="0.3">
      <c r="A148" s="132" t="s">
        <v>10</v>
      </c>
      <c r="B148" s="110" t="s">
        <v>153</v>
      </c>
      <c r="C148" s="65">
        <v>0.58327450590946395</v>
      </c>
      <c r="D148" s="65">
        <v>0.58176626596742131</v>
      </c>
      <c r="E148" s="6">
        <v>0.58206563376965492</v>
      </c>
      <c r="F148" s="65">
        <v>0.87903189411841931</v>
      </c>
      <c r="G148" s="65">
        <v>0.88381911204768993</v>
      </c>
      <c r="H148" s="6">
        <v>0.89068352183862276</v>
      </c>
      <c r="I148" s="6">
        <v>-9.2580187555680871E-3</v>
      </c>
      <c r="K148" s="6">
        <v>-5.8555828750105898E-3</v>
      </c>
      <c r="L148" s="6">
        <v>-4.2664823966846593E-3</v>
      </c>
      <c r="M148" s="118">
        <v>7.2393979456332426E-4</v>
      </c>
      <c r="N148" s="125" t="s">
        <v>95</v>
      </c>
      <c r="O148" s="125" t="s">
        <v>95</v>
      </c>
      <c r="P148" s="113" t="s">
        <v>95</v>
      </c>
      <c r="Q148" s="65">
        <v>8.2070738151503217E-2</v>
      </c>
      <c r="R148" s="65">
        <v>7.8297876725386031E-2</v>
      </c>
      <c r="S148" s="6">
        <v>7.4328724563434034E-2</v>
      </c>
      <c r="T148" s="65">
        <v>3.799273007745832E-2</v>
      </c>
      <c r="U148" s="65">
        <v>3.6991658380004844E-2</v>
      </c>
      <c r="V148" s="6">
        <v>3.3225711832046922E-2</v>
      </c>
      <c r="W148" s="117">
        <v>6.2257942759616643E-4</v>
      </c>
      <c r="X148" s="116">
        <v>6.2343175998392478E-4</v>
      </c>
      <c r="Y148" s="130">
        <v>1.3469453883533699E-3</v>
      </c>
    </row>
    <row r="149" spans="1:25" x14ac:dyDescent="0.3">
      <c r="A149" s="132"/>
      <c r="B149" s="110" t="s">
        <v>154</v>
      </c>
      <c r="C149" s="65">
        <v>0.11648667469112611</v>
      </c>
      <c r="D149" s="65">
        <v>0.11618239848832553</v>
      </c>
      <c r="E149" s="6">
        <v>0.11783827562041312</v>
      </c>
      <c r="F149" s="65">
        <v>0.71031358813439194</v>
      </c>
      <c r="G149" s="65">
        <v>0.72257252247138837</v>
      </c>
      <c r="H149" s="6">
        <v>0.74215415515942762</v>
      </c>
      <c r="I149" s="6">
        <v>-2.5711099856537412E-2</v>
      </c>
      <c r="J149" s="6">
        <v>-8.99651851834464E-3</v>
      </c>
      <c r="K149" s="6">
        <v>-1.3181072328074528E-2</v>
      </c>
      <c r="L149" s="6">
        <v>-3.6778439967485588E-3</v>
      </c>
      <c r="M149" s="118">
        <v>1.9174389800138009E-4</v>
      </c>
      <c r="N149" s="65">
        <v>6.0360323346035721E-2</v>
      </c>
      <c r="O149" s="65">
        <v>5.5747618703625351E-2</v>
      </c>
      <c r="P149" s="6">
        <v>4.9057452506485896E-2</v>
      </c>
      <c r="Q149" s="65">
        <v>0.15955195825672525</v>
      </c>
      <c r="R149" s="65">
        <v>0.15231524958462761</v>
      </c>
      <c r="S149" s="6">
        <v>0.1427525315926019</v>
      </c>
      <c r="T149" s="65">
        <v>6.956356502357304E-2</v>
      </c>
      <c r="U149" s="65">
        <v>6.9194332359831162E-2</v>
      </c>
      <c r="V149" s="6">
        <v>6.5701104694953549E-2</v>
      </c>
      <c r="W149" s="117">
        <v>6.676458806249166E-5</v>
      </c>
      <c r="X149" s="116">
        <v>3.0959432823190679E-5</v>
      </c>
      <c r="Y149" s="130">
        <v>2.4060590844422126E-4</v>
      </c>
    </row>
    <row r="150" spans="1:25" x14ac:dyDescent="0.3">
      <c r="A150" s="132"/>
      <c r="B150" s="110" t="s">
        <v>156</v>
      </c>
      <c r="C150" s="65">
        <v>0.1906014515816401</v>
      </c>
      <c r="D150" s="65">
        <v>0.18985614633315828</v>
      </c>
      <c r="E150" s="6">
        <v>0.18865378842930991</v>
      </c>
      <c r="F150" s="65">
        <v>0.7774802966720129</v>
      </c>
      <c r="G150" s="65">
        <v>0.78052138328239073</v>
      </c>
      <c r="H150" s="6">
        <v>0.78972284751876165</v>
      </c>
      <c r="I150" s="6">
        <v>-1.072200754155983E-2</v>
      </c>
      <c r="J150" s="6">
        <v>-4.2694629694388225E-3</v>
      </c>
      <c r="K150" s="6">
        <v>-5.7096272343839932E-3</v>
      </c>
      <c r="L150" s="6">
        <v>-1.0478303054124727E-3</v>
      </c>
      <c r="M150" s="118">
        <v>2.0137198706041566E-4</v>
      </c>
      <c r="N150" s="65">
        <v>5.3706673864802684E-2</v>
      </c>
      <c r="O150" s="65">
        <v>5.2435142849925481E-2</v>
      </c>
      <c r="P150" s="6">
        <v>4.880144538792526E-2</v>
      </c>
      <c r="Q150" s="65">
        <v>9.1126518749156463E-2</v>
      </c>
      <c r="R150" s="65">
        <v>8.6878268118321667E-2</v>
      </c>
      <c r="S150" s="6">
        <v>8.3292766199355064E-2</v>
      </c>
      <c r="T150" s="65">
        <v>7.7526435886893008E-2</v>
      </c>
      <c r="U150" s="65">
        <v>7.9915755172152478E-2</v>
      </c>
      <c r="V150" s="6">
        <v>7.7673265224110277E-2</v>
      </c>
      <c r="W150" s="117">
        <v>3.4525943107523201E-5</v>
      </c>
      <c r="X150" s="116">
        <v>7.8940056079015834E-5</v>
      </c>
      <c r="Y150" s="130">
        <v>2.5810498665368518E-4</v>
      </c>
    </row>
    <row r="151" spans="1:25" x14ac:dyDescent="0.3">
      <c r="A151" s="132"/>
      <c r="B151" s="110" t="s">
        <v>155</v>
      </c>
      <c r="C151" s="65">
        <v>0.1096373678177698</v>
      </c>
      <c r="D151" s="65">
        <v>0.11219518921109488</v>
      </c>
      <c r="E151" s="6">
        <v>0.111442302180622</v>
      </c>
      <c r="F151" s="65">
        <v>0.81929992087960057</v>
      </c>
      <c r="G151" s="65">
        <v>0.80649315258801713</v>
      </c>
      <c r="H151" s="6">
        <v>0.81923266245222803</v>
      </c>
      <c r="I151" s="6">
        <v>-6.3361257184192388E-3</v>
      </c>
      <c r="J151" s="6">
        <v>-2.8387881174554153E-3</v>
      </c>
      <c r="K151" s="113" t="s">
        <v>95</v>
      </c>
      <c r="L151" s="6">
        <v>-3.7968691159124268E-3</v>
      </c>
      <c r="M151" s="118">
        <v>2.9097007055280501E-4</v>
      </c>
      <c r="N151" s="65">
        <v>6.2123154994134178E-2</v>
      </c>
      <c r="O151" s="65">
        <v>6.8372597528199158E-2</v>
      </c>
      <c r="P151" s="6">
        <v>6.2409088143711253E-2</v>
      </c>
      <c r="Q151" s="125" t="s">
        <v>95</v>
      </c>
      <c r="R151" s="125" t="s">
        <v>95</v>
      </c>
      <c r="S151" s="113" t="s">
        <v>95</v>
      </c>
      <c r="T151" s="65">
        <v>0.1184350530652334</v>
      </c>
      <c r="U151" s="65">
        <v>0.12482433970430294</v>
      </c>
      <c r="V151" s="6">
        <v>0.11783282726885574</v>
      </c>
      <c r="W151" s="117">
        <v>5.4565792704553518E-5</v>
      </c>
      <c r="X151" s="116">
        <v>1.7098492661006353E-4</v>
      </c>
      <c r="Y151" s="130">
        <v>4.0374543021011352E-4</v>
      </c>
    </row>
    <row r="152" spans="1:25" s="114" customFormat="1" x14ac:dyDescent="0.3">
      <c r="A152" s="131"/>
      <c r="B152" s="110" t="s">
        <v>5</v>
      </c>
      <c r="C152" s="112">
        <v>1</v>
      </c>
      <c r="D152" s="112">
        <v>1</v>
      </c>
      <c r="E152" s="111">
        <v>1</v>
      </c>
      <c r="F152" s="112">
        <v>0.83347372149063503</v>
      </c>
      <c r="G152" s="112">
        <v>0.83679778716179765</v>
      </c>
      <c r="H152" s="111">
        <v>0.84617181543453113</v>
      </c>
      <c r="I152" s="111">
        <v>-1.1036061108314787E-2</v>
      </c>
      <c r="J152" s="111">
        <v>-2.1484970091446044E-3</v>
      </c>
      <c r="K152" s="111">
        <v>-5.9836360929766963E-3</v>
      </c>
      <c r="L152" s="111">
        <v>-3.5143468676086184E-3</v>
      </c>
      <c r="M152" s="118">
        <v>5.1408276680543394E-4</v>
      </c>
      <c r="N152" s="112">
        <v>2.4078762542206183E-2</v>
      </c>
      <c r="O152" s="112">
        <v>2.4103102721445682E-2</v>
      </c>
      <c r="P152" s="111">
        <v>2.194243562268133E-2</v>
      </c>
      <c r="Q152" s="112">
        <v>8.3824293053897089E-2</v>
      </c>
      <c r="R152" s="147">
        <v>7.9741787583838708E-2</v>
      </c>
      <c r="S152" s="146">
        <v>7.5799404225891209E-2</v>
      </c>
      <c r="T152" s="147">
        <v>5.8024977924759927E-2</v>
      </c>
      <c r="U152" s="147">
        <v>5.8736850182604716E-2</v>
      </c>
      <c r="V152" s="111">
        <v>5.4866567186073703E-2</v>
      </c>
      <c r="W152" s="169">
        <v>3.8347503762960975E-4</v>
      </c>
      <c r="X152" s="170">
        <v>4.0045944928432858E-4</v>
      </c>
      <c r="Y152" s="171">
        <v>9.0605001026240316E-4</v>
      </c>
    </row>
    <row r="153" spans="1:25" x14ac:dyDescent="0.3">
      <c r="A153" s="132" t="s">
        <v>11</v>
      </c>
      <c r="B153" s="110" t="s">
        <v>153</v>
      </c>
      <c r="C153" s="65">
        <v>0.57226296634596585</v>
      </c>
      <c r="D153" s="65">
        <v>0.5660420380496074</v>
      </c>
      <c r="E153" s="6">
        <v>0.57148383169834716</v>
      </c>
      <c r="F153" s="65">
        <v>0.89015758759545971</v>
      </c>
      <c r="G153" s="65">
        <v>0.89165496292909163</v>
      </c>
      <c r="H153" s="6">
        <v>0.90355699525335809</v>
      </c>
      <c r="I153" s="6">
        <v>-1.2650719991082471E-2</v>
      </c>
      <c r="J153" s="113" t="s">
        <v>95</v>
      </c>
      <c r="K153" s="6">
        <v>-1.0409849434875204E-2</v>
      </c>
      <c r="L153" s="6">
        <v>-2.63966879396315E-3</v>
      </c>
      <c r="M153" s="118">
        <v>4.5136968928448059E-4</v>
      </c>
      <c r="N153" s="125" t="s">
        <v>95</v>
      </c>
      <c r="O153" s="125" t="s">
        <v>95</v>
      </c>
      <c r="P153" s="113" t="s">
        <v>95</v>
      </c>
      <c r="Q153" s="65">
        <v>8.7036112627114637E-2</v>
      </c>
      <c r="R153" s="128">
        <v>8.6532173483866992E-2</v>
      </c>
      <c r="S153" s="122">
        <v>7.637429362061561E-2</v>
      </c>
      <c r="T153" s="128">
        <v>2.2267525496677688E-2</v>
      </c>
      <c r="U153" s="128">
        <v>2.134471408404191E-2</v>
      </c>
      <c r="V153" s="6">
        <v>1.9166450996396647E-2</v>
      </c>
      <c r="W153" s="117">
        <v>2.5463683585783502E-4</v>
      </c>
      <c r="X153" s="116">
        <v>2.5040554811597046E-4</v>
      </c>
      <c r="Y153" s="130">
        <v>7.0389088127138333E-4</v>
      </c>
    </row>
    <row r="154" spans="1:25" x14ac:dyDescent="0.3">
      <c r="A154" s="132"/>
      <c r="B154" s="110" t="s">
        <v>154</v>
      </c>
      <c r="C154" s="65">
        <v>0.12210782867683384</v>
      </c>
      <c r="D154" s="65">
        <v>0.12263104074595538</v>
      </c>
      <c r="E154" s="6">
        <v>0.12157950104039647</v>
      </c>
      <c r="F154" s="65">
        <v>0.71679042979338048</v>
      </c>
      <c r="G154" s="65">
        <v>0.72482980890354054</v>
      </c>
      <c r="H154" s="6">
        <v>0.74142846161815668</v>
      </c>
      <c r="I154" s="6">
        <v>-2.0618342269696166E-2</v>
      </c>
      <c r="J154" s="6">
        <v>-3.0425294988366963E-3</v>
      </c>
      <c r="K154" s="6">
        <v>-1.7213922003048748E-2</v>
      </c>
      <c r="L154" s="6">
        <v>-3.9291114534487775E-4</v>
      </c>
      <c r="M154" s="118">
        <v>6.0446756437260754E-5</v>
      </c>
      <c r="N154" s="65">
        <v>6.7486983951421303E-2</v>
      </c>
      <c r="O154" s="65">
        <v>6.2414569429926833E-2</v>
      </c>
      <c r="P154" s="6">
        <v>6.1908247191837365E-2</v>
      </c>
      <c r="Q154" s="65">
        <v>0.17276143975143077</v>
      </c>
      <c r="R154" s="128">
        <v>0.16904867197341267</v>
      </c>
      <c r="S154" s="122">
        <v>0.15369113385937297</v>
      </c>
      <c r="T154" s="128">
        <v>4.278286938836396E-2</v>
      </c>
      <c r="U154" s="128">
        <v>4.3579641392618801E-2</v>
      </c>
      <c r="V154" s="6">
        <v>4.2788344245146499E-2</v>
      </c>
      <c r="W154" s="117">
        <v>7.2766169552451669E-5</v>
      </c>
      <c r="X154" s="116">
        <v>7.370480555332207E-5</v>
      </c>
      <c r="Y154" s="130">
        <v>1.3368224399014762E-4</v>
      </c>
    </row>
    <row r="155" spans="1:25" x14ac:dyDescent="0.3">
      <c r="A155" s="132"/>
      <c r="B155" s="110" t="s">
        <v>156</v>
      </c>
      <c r="C155" s="65">
        <v>0.17323306547058426</v>
      </c>
      <c r="D155" s="65">
        <v>0.17376962432308848</v>
      </c>
      <c r="E155" s="6">
        <v>0.17103947411726797</v>
      </c>
      <c r="F155" s="65">
        <v>0.78075351793009529</v>
      </c>
      <c r="G155" s="65">
        <v>0.78055423549688974</v>
      </c>
      <c r="H155" s="6">
        <v>0.79376493673712767</v>
      </c>
      <c r="I155" s="6">
        <v>-1.3111060023635157E-2</v>
      </c>
      <c r="J155" s="6">
        <v>-1.6582219225940859E-3</v>
      </c>
      <c r="K155" s="6">
        <v>-1.0458211745271798E-2</v>
      </c>
      <c r="L155" s="6">
        <v>-1.1897605532444691E-3</v>
      </c>
      <c r="M155" s="118">
        <v>1.9232623490494493E-4</v>
      </c>
      <c r="N155" s="65">
        <v>5.2457998979306593E-2</v>
      </c>
      <c r="O155" s="65">
        <v>4.989821756615858E-2</v>
      </c>
      <c r="P155" s="6">
        <v>4.9519886350138501E-2</v>
      </c>
      <c r="Q155" s="65">
        <v>0.1087500096170861</v>
      </c>
      <c r="R155" s="128">
        <v>0.10839297240171079</v>
      </c>
      <c r="S155" s="122">
        <v>9.8113279264126649E-2</v>
      </c>
      <c r="T155" s="128">
        <v>5.7843567195221719E-2</v>
      </c>
      <c r="U155" s="128">
        <v>6.0993803211170768E-2</v>
      </c>
      <c r="V155" s="6">
        <v>5.8228924649951774E-2</v>
      </c>
      <c r="W155" s="117">
        <v>7.180757621220165E-5</v>
      </c>
      <c r="X155" s="116">
        <v>7.0928525325029973E-5</v>
      </c>
      <c r="Y155" s="130">
        <v>2.6369428567356073E-4</v>
      </c>
    </row>
    <row r="156" spans="1:25" x14ac:dyDescent="0.3">
      <c r="A156" s="132"/>
      <c r="B156" s="110" t="s">
        <v>155</v>
      </c>
      <c r="C156" s="65">
        <v>0.132396139506616</v>
      </c>
      <c r="D156" s="65">
        <v>0.13755729688134877</v>
      </c>
      <c r="E156" s="6">
        <v>0.13589719314398835</v>
      </c>
      <c r="F156" s="65">
        <v>0.85008942622923311</v>
      </c>
      <c r="G156" s="65">
        <v>0.84180407921892131</v>
      </c>
      <c r="H156" s="6">
        <v>0.8517254988727897</v>
      </c>
      <c r="I156" s="6">
        <v>-5.7787461487125436E-3</v>
      </c>
      <c r="J156" s="6">
        <v>-8.7908809229979984E-4</v>
      </c>
      <c r="K156" s="113" t="s">
        <v>95</v>
      </c>
      <c r="L156" s="6">
        <v>-4.9845506699595504E-3</v>
      </c>
      <c r="M156" s="118">
        <v>1.3539269234199249E-4</v>
      </c>
      <c r="N156" s="65">
        <v>4.5572143310146272E-2</v>
      </c>
      <c r="O156" s="65">
        <v>4.5908386322162126E-2</v>
      </c>
      <c r="P156" s="6">
        <v>4.4861176723854403E-2</v>
      </c>
      <c r="Q156" s="125" t="s">
        <v>95</v>
      </c>
      <c r="R156" s="127" t="s">
        <v>95</v>
      </c>
      <c r="S156" s="126" t="s">
        <v>95</v>
      </c>
      <c r="T156" s="128">
        <v>0.10422098513142132</v>
      </c>
      <c r="U156" s="128">
        <v>0.11210833315910984</v>
      </c>
      <c r="V156" s="6">
        <v>0.10318010847530602</v>
      </c>
      <c r="W156" s="117">
        <v>4.0266970011174083E-5</v>
      </c>
      <c r="X156" s="116">
        <v>8.9600649903380633E-5</v>
      </c>
      <c r="Y156" s="130">
        <v>2.0032650229926985E-4</v>
      </c>
    </row>
    <row r="157" spans="1:25" s="114" customFormat="1" x14ac:dyDescent="0.3">
      <c r="A157" s="131"/>
      <c r="B157" s="110" t="s">
        <v>5</v>
      </c>
      <c r="C157" s="112">
        <v>1</v>
      </c>
      <c r="D157" s="112">
        <v>1</v>
      </c>
      <c r="E157" s="111">
        <v>1</v>
      </c>
      <c r="F157" s="112">
        <v>0.84473082814726885</v>
      </c>
      <c r="G157" s="112">
        <v>0.84503373619010091</v>
      </c>
      <c r="H157" s="111">
        <v>0.85802295820413876</v>
      </c>
      <c r="I157" s="111">
        <v>-1.314067603545388E-2</v>
      </c>
      <c r="J157" s="111">
        <v>-9.0762115036164062E-4</v>
      </c>
      <c r="K157" s="111">
        <v>-1.003090814235777E-2</v>
      </c>
      <c r="L157" s="111">
        <v>-2.4793107241036297E-3</v>
      </c>
      <c r="M157" s="118">
        <v>3.169391207074304E-4</v>
      </c>
      <c r="N157" s="112">
        <v>2.3361724889200072E-2</v>
      </c>
      <c r="O157" s="112">
        <v>2.2639791654427036E-2</v>
      </c>
      <c r="P157" s="111">
        <v>2.2093137121451913E-2</v>
      </c>
      <c r="Q157" s="112">
        <v>8.9742165814268401E-2</v>
      </c>
      <c r="R157" s="147">
        <v>8.8546868509999654E-2</v>
      </c>
      <c r="S157" s="146">
        <v>7.9113609019776265E-2</v>
      </c>
      <c r="T157" s="147">
        <v>4.1785878029449504E-2</v>
      </c>
      <c r="U157" s="147">
        <v>4.3446411778311961E-2</v>
      </c>
      <c r="V157" s="111">
        <v>4.0136834179777099E-2</v>
      </c>
      <c r="W157" s="169">
        <v>1.7237518792449612E-4</v>
      </c>
      <c r="X157" s="170">
        <v>1.7542901020651733E-4</v>
      </c>
      <c r="Y157" s="171">
        <v>4.9084121977293715E-4</v>
      </c>
    </row>
    <row r="158" spans="1:25" s="121" customFormat="1" ht="15.6" x14ac:dyDescent="0.3">
      <c r="A158" s="201" t="s">
        <v>172</v>
      </c>
      <c r="B158" s="202"/>
      <c r="C158" s="202"/>
      <c r="D158" s="202"/>
      <c r="E158" s="202"/>
      <c r="F158" s="202"/>
      <c r="G158" s="202"/>
      <c r="H158" s="202"/>
      <c r="I158" s="202"/>
      <c r="J158" s="202"/>
      <c r="K158" s="202"/>
      <c r="L158" s="202"/>
      <c r="M158" s="202"/>
      <c r="N158" s="202"/>
      <c r="O158" s="202"/>
      <c r="P158" s="202"/>
      <c r="Q158" s="202"/>
      <c r="R158" s="202"/>
      <c r="S158" s="202"/>
      <c r="T158" s="202"/>
      <c r="U158" s="202"/>
      <c r="V158" s="202"/>
      <c r="W158" s="202"/>
      <c r="X158" s="202"/>
      <c r="Y158" s="203"/>
    </row>
    <row r="159" spans="1:25" x14ac:dyDescent="0.3">
      <c r="A159" s="133" t="s">
        <v>14</v>
      </c>
      <c r="E159" s="65"/>
      <c r="F159" s="65">
        <v>0.8963563548368374</v>
      </c>
      <c r="G159" s="65">
        <v>0.89483543300000001</v>
      </c>
      <c r="H159" s="65">
        <v>0.9077768503060657</v>
      </c>
      <c r="I159" s="6">
        <v>-1.2180956387646935E-2</v>
      </c>
      <c r="J159" s="6">
        <v>-4.7133100410172773E-3</v>
      </c>
      <c r="K159" s="6">
        <v>-6.5872329033758656E-3</v>
      </c>
      <c r="L159" s="6">
        <v>-1.3514175197058068E-3</v>
      </c>
      <c r="M159" s="118">
        <v>9.3654018009691504E-6</v>
      </c>
      <c r="N159" s="65">
        <v>1.009916108206573E-2</v>
      </c>
      <c r="O159" s="65">
        <v>1.2926194E-2</v>
      </c>
      <c r="P159" s="65">
        <v>7.1554442589501022E-3</v>
      </c>
      <c r="Q159" s="65">
        <v>6.1295925064403359E-2</v>
      </c>
      <c r="R159" s="65">
        <v>6.0197962000000001E-2</v>
      </c>
      <c r="S159" s="65">
        <v>5.4159710628825818E-2</v>
      </c>
      <c r="T159" s="65">
        <v>3.2199447269610097E-2</v>
      </c>
      <c r="U159" s="65">
        <v>3.2004036999999999E-2</v>
      </c>
      <c r="V159" s="6">
        <v>3.0750324615099238E-2</v>
      </c>
      <c r="W159" s="117">
        <v>0</v>
      </c>
      <c r="X159" s="116">
        <v>9.0933477614451147E-6</v>
      </c>
      <c r="Y159" s="130">
        <v>1.3912075681691708E-5</v>
      </c>
    </row>
    <row r="160" spans="1:25" x14ac:dyDescent="0.3">
      <c r="A160" s="133" t="s">
        <v>15</v>
      </c>
      <c r="E160" s="65"/>
      <c r="F160" s="65">
        <v>0.85684328253879494</v>
      </c>
      <c r="G160" s="65">
        <v>0.869884989</v>
      </c>
      <c r="H160" s="65">
        <v>0.84405074365704291</v>
      </c>
      <c r="I160" s="6">
        <v>1.931339211235461E-2</v>
      </c>
      <c r="J160" s="6">
        <v>-8.1775278265292881E-3</v>
      </c>
      <c r="K160" s="6">
        <v>2.2130399973867149E-3</v>
      </c>
      <c r="L160" s="6">
        <v>1.8538198263146691E-2</v>
      </c>
      <c r="M160" s="118">
        <v>0</v>
      </c>
      <c r="N160" s="65">
        <v>1.0811314599934759E-2</v>
      </c>
      <c r="O160" s="65">
        <v>9.0330219999999999E-3</v>
      </c>
      <c r="P160" s="65">
        <v>8.7489063867016627E-3</v>
      </c>
      <c r="Q160" s="65">
        <v>8.588471037793001E-2</v>
      </c>
      <c r="R160" s="65">
        <v>8.5542227999999998E-2</v>
      </c>
      <c r="S160" s="65">
        <v>8.7926509186351712E-2</v>
      </c>
      <c r="T160" s="65">
        <v>4.6227690013514143E-2</v>
      </c>
      <c r="U160" s="65">
        <v>3.5243595000000003E-2</v>
      </c>
      <c r="V160" s="6">
        <v>5.927384076990376E-2</v>
      </c>
      <c r="W160" s="117">
        <v>0</v>
      </c>
      <c r="X160" s="116">
        <v>0</v>
      </c>
      <c r="Y160" s="130">
        <v>0</v>
      </c>
    </row>
    <row r="161" spans="1:25" x14ac:dyDescent="0.3">
      <c r="A161" s="133" t="s">
        <v>16</v>
      </c>
      <c r="E161" s="65"/>
      <c r="F161" s="65">
        <v>0.83689013585351446</v>
      </c>
      <c r="G161" s="65">
        <v>0.83950073700000005</v>
      </c>
      <c r="H161" s="65">
        <v>0.83472788745292159</v>
      </c>
      <c r="I161" s="6">
        <v>3.4675489738356102E-3</v>
      </c>
      <c r="J161" s="6">
        <v>5.2486421545883746E-3</v>
      </c>
      <c r="K161" s="6">
        <v>-6.4574180036999773E-4</v>
      </c>
      <c r="L161" s="6">
        <v>5.9046064233834739E-3</v>
      </c>
      <c r="M161" s="118">
        <v>3.3350302697830519E-4</v>
      </c>
      <c r="N161" s="65">
        <v>2.4819846426461904E-2</v>
      </c>
      <c r="O161" s="65">
        <v>1.9024722000000001E-2</v>
      </c>
      <c r="P161" s="65">
        <v>1.9998380697919198E-2</v>
      </c>
      <c r="Q161" s="65">
        <v>9.2448316597755459E-2</v>
      </c>
      <c r="R161" s="65">
        <v>8.9144078000000002E-2</v>
      </c>
      <c r="S161" s="65">
        <v>9.0150455498507726E-2</v>
      </c>
      <c r="T161" s="65">
        <v>4.5649734199645603E-2</v>
      </c>
      <c r="U161" s="65">
        <v>5.1687597000000002E-2</v>
      </c>
      <c r="V161" s="6">
        <v>5.4573272023206276E-2</v>
      </c>
      <c r="W161" s="117">
        <v>2.9533372711163615E-5</v>
      </c>
      <c r="X161" s="116">
        <v>2.9354609554338317E-5</v>
      </c>
      <c r="Y161" s="130">
        <v>3.6294701811105619E-4</v>
      </c>
    </row>
    <row r="162" spans="1:25" x14ac:dyDescent="0.3">
      <c r="A162" s="133" t="s">
        <v>17</v>
      </c>
      <c r="E162" s="65"/>
      <c r="F162" s="65">
        <v>0.88626810684082724</v>
      </c>
      <c r="G162" s="65">
        <v>0.89101636500000003</v>
      </c>
      <c r="H162" s="65">
        <v>0.91150306748466259</v>
      </c>
      <c r="I162" s="6">
        <v>-2.2860831564249007E-2</v>
      </c>
      <c r="J162" s="6">
        <v>-1.4938782444397081E-2</v>
      </c>
      <c r="K162" s="6">
        <v>-1.2510248627955231E-2</v>
      </c>
      <c r="L162" s="6">
        <v>-6.9787133693145487E-3</v>
      </c>
      <c r="M162" s="118">
        <v>6.4219470432936519E-6</v>
      </c>
      <c r="N162" s="65">
        <v>1.0474755086661644E-2</v>
      </c>
      <c r="O162" s="65">
        <v>8.062016E-3</v>
      </c>
      <c r="P162" s="65">
        <v>5.9635510645976181E-3</v>
      </c>
      <c r="Q162" s="65">
        <v>6.8525496106505907E-2</v>
      </c>
      <c r="R162" s="65">
        <v>6.5607235E-2</v>
      </c>
      <c r="S162" s="65">
        <v>5.4556116925297729E-2</v>
      </c>
      <c r="T162" s="65">
        <v>3.4614418487817128E-2</v>
      </c>
      <c r="U162" s="65">
        <v>3.5099052999999998E-2</v>
      </c>
      <c r="V162" s="6">
        <v>2.7878022374594011E-2</v>
      </c>
      <c r="W162" s="117">
        <v>3.3492422339445701E-5</v>
      </c>
      <c r="X162" s="116">
        <v>2.5839793281653746E-5</v>
      </c>
      <c r="Y162" s="130">
        <v>3.6088054853843375E-5</v>
      </c>
    </row>
    <row r="163" spans="1:25" x14ac:dyDescent="0.3">
      <c r="A163" s="133" t="s">
        <v>18</v>
      </c>
      <c r="E163" s="65"/>
      <c r="F163" s="65">
        <v>0.80981701460618916</v>
      </c>
      <c r="G163" s="65">
        <v>0.80891853700000005</v>
      </c>
      <c r="H163" s="65">
        <v>0.82503709070575304</v>
      </c>
      <c r="I163" s="6">
        <v>-1.5669314902658438E-2</v>
      </c>
      <c r="J163" s="6">
        <v>-6.1426897208971265E-3</v>
      </c>
      <c r="K163" s="6">
        <v>-1.1330962194931099E-2</v>
      </c>
      <c r="L163" s="6">
        <v>3.0449718965769312E-4</v>
      </c>
      <c r="M163" s="118">
        <v>4.9661601099653709E-4</v>
      </c>
      <c r="N163" s="65">
        <v>3.37426510179894E-2</v>
      </c>
      <c r="O163" s="65">
        <v>2.9984348000000001E-2</v>
      </c>
      <c r="P163" s="65">
        <v>2.6707312368128198E-2</v>
      </c>
      <c r="Q163" s="65">
        <v>0.10483335867099797</v>
      </c>
      <c r="R163" s="65">
        <v>0.10685312399999999</v>
      </c>
      <c r="S163" s="65">
        <v>9.4512279140567881E-2</v>
      </c>
      <c r="T163" s="65">
        <v>5.1254621157848228E-2</v>
      </c>
      <c r="U163" s="65">
        <v>5.4034670999999999E-2</v>
      </c>
      <c r="V163" s="6">
        <v>5.2949143268581807E-2</v>
      </c>
      <c r="W163" s="117">
        <v>9.2537557791484414E-5</v>
      </c>
      <c r="X163" s="116">
        <v>8.9708916625121145E-5</v>
      </c>
      <c r="Y163" s="130">
        <v>5.8773924820483992E-4</v>
      </c>
    </row>
    <row r="164" spans="1:25" x14ac:dyDescent="0.3">
      <c r="A164" s="133" t="s">
        <v>19</v>
      </c>
      <c r="E164" s="65"/>
      <c r="F164" s="65">
        <v>0.84298254029163466</v>
      </c>
      <c r="G164" s="65">
        <v>0.85232640900000001</v>
      </c>
      <c r="H164" s="65">
        <v>0.86671299447848116</v>
      </c>
      <c r="I164" s="6">
        <v>-1.9058519832663823E-2</v>
      </c>
      <c r="J164" s="6">
        <v>1.1097720090953271E-3</v>
      </c>
      <c r="K164" s="6">
        <v>-4.8836538870483254E-3</v>
      </c>
      <c r="L164" s="6">
        <v>-5.9295946731843588E-3</v>
      </c>
      <c r="M164" s="118">
        <v>4.7273277361772936E-6</v>
      </c>
      <c r="N164" s="65">
        <v>3.5715656178050649E-2</v>
      </c>
      <c r="O164" s="65">
        <v>2.7334205E-2</v>
      </c>
      <c r="P164" s="65">
        <v>2.3343544361243477E-2</v>
      </c>
      <c r="Q164" s="65">
        <v>7.7916346891788182E-2</v>
      </c>
      <c r="R164" s="65">
        <v>7.2517324999999994E-2</v>
      </c>
      <c r="S164" s="65">
        <v>7.033318205884577E-2</v>
      </c>
      <c r="T164" s="65">
        <v>4.3275134305448965E-2</v>
      </c>
      <c r="U164" s="65">
        <v>4.7728975999999999E-2</v>
      </c>
      <c r="V164" s="6">
        <v>3.9572460479540127E-2</v>
      </c>
      <c r="W164" s="117">
        <v>0</v>
      </c>
      <c r="X164" s="116">
        <v>0</v>
      </c>
      <c r="Y164" s="130">
        <v>4.7273277361772936E-6</v>
      </c>
    </row>
    <row r="165" spans="1:25" x14ac:dyDescent="0.3">
      <c r="A165" s="133" t="s">
        <v>20</v>
      </c>
      <c r="E165" s="65"/>
      <c r="F165" s="65">
        <v>0.91814905322939566</v>
      </c>
      <c r="G165" s="65">
        <v>0.87627617700000004</v>
      </c>
      <c r="H165" s="65">
        <v>0.91144583356588715</v>
      </c>
      <c r="I165" s="6">
        <v>-1.42332184511893E-2</v>
      </c>
      <c r="J165" s="6">
        <v>-1.4475195590868586E-2</v>
      </c>
      <c r="K165" s="6">
        <v>-1.0640547258375294E-2</v>
      </c>
      <c r="L165" s="6">
        <v>3.7750751180154613E-3</v>
      </c>
      <c r="M165" s="118">
        <v>5.9500281645841743E-5</v>
      </c>
      <c r="N165" s="65">
        <v>1.7133339704296303E-2</v>
      </c>
      <c r="O165" s="65">
        <v>3.0862159E-2</v>
      </c>
      <c r="P165" s="65">
        <v>1.6583412401629739E-2</v>
      </c>
      <c r="Q165" s="65">
        <v>4.2976695927589452E-2</v>
      </c>
      <c r="R165" s="65">
        <v>4.4931065999999999E-2</v>
      </c>
      <c r="S165" s="65">
        <v>3.3313333705419432E-2</v>
      </c>
      <c r="T165" s="65">
        <v>2.165899875766222E-2</v>
      </c>
      <c r="U165" s="65">
        <v>4.7882439999999998E-2</v>
      </c>
      <c r="V165" s="6">
        <v>3.8545794496846572E-2</v>
      </c>
      <c r="W165" s="117">
        <v>1.3652063509399446E-5</v>
      </c>
      <c r="X165" s="116">
        <v>6.8796609703073832E-6</v>
      </c>
      <c r="Y165" s="130">
        <v>6.9766143885695157E-5</v>
      </c>
    </row>
    <row r="166" spans="1:25" x14ac:dyDescent="0.3">
      <c r="A166" s="133" t="s">
        <v>21</v>
      </c>
      <c r="E166" s="65"/>
      <c r="F166" s="65">
        <v>0.86538594909494415</v>
      </c>
      <c r="G166" s="65">
        <v>0.87679552900000002</v>
      </c>
      <c r="H166" s="65">
        <v>0.89796248009783786</v>
      </c>
      <c r="I166" s="6">
        <v>-2.6871741050365827E-2</v>
      </c>
      <c r="J166" s="6">
        <v>-4.3027851640040932E-3</v>
      </c>
      <c r="K166" s="6">
        <v>-2.2971597448780377E-2</v>
      </c>
      <c r="L166" s="6">
        <v>5.3415848647109208E-3</v>
      </c>
      <c r="M166" s="118">
        <v>0</v>
      </c>
      <c r="N166" s="65">
        <v>3.125505698499665E-2</v>
      </c>
      <c r="O166" s="65">
        <v>1.4618262E-2</v>
      </c>
      <c r="P166" s="65">
        <v>1.3729607494750445E-2</v>
      </c>
      <c r="Q166" s="65">
        <v>8.0449407032387815E-2</v>
      </c>
      <c r="R166" s="65">
        <v>7.4407649000000006E-2</v>
      </c>
      <c r="S166" s="65">
        <v>5.4456930567413527E-2</v>
      </c>
      <c r="T166" s="65">
        <v>2.2840233950574475E-2</v>
      </c>
      <c r="U166" s="65">
        <v>3.4178559999999997E-2</v>
      </c>
      <c r="V166" s="6">
        <v>3.3850981839998157E-2</v>
      </c>
      <c r="W166" s="117">
        <v>0</v>
      </c>
      <c r="X166" s="116">
        <v>0</v>
      </c>
      <c r="Y166" s="130">
        <v>0</v>
      </c>
    </row>
    <row r="167" spans="1:25" x14ac:dyDescent="0.3">
      <c r="A167" s="133" t="s">
        <v>22</v>
      </c>
      <c r="E167" s="65"/>
      <c r="F167" s="65">
        <v>0.95302987992180954</v>
      </c>
      <c r="G167" s="65">
        <v>0.96720077999999998</v>
      </c>
      <c r="H167" s="65">
        <v>0.96241043439319296</v>
      </c>
      <c r="I167" s="6">
        <v>-2.2951044322881975E-3</v>
      </c>
      <c r="J167" s="6">
        <v>-4.198602146659805E-4</v>
      </c>
      <c r="K167" s="6">
        <v>-1.0260417424052138E-3</v>
      </c>
      <c r="L167" s="6">
        <v>-1.8424992829058255E-3</v>
      </c>
      <c r="M167" s="118">
        <v>-2.3715959133937934E-4</v>
      </c>
      <c r="N167" s="65">
        <v>2.1446523317509077E-2</v>
      </c>
      <c r="O167" s="65">
        <v>1.3153128E-2</v>
      </c>
      <c r="P167" s="65">
        <v>1.8500895656068071E-2</v>
      </c>
      <c r="Q167" s="65">
        <v>1.586149120357442E-2</v>
      </c>
      <c r="R167" s="65">
        <v>8.8059079999999994E-3</v>
      </c>
      <c r="S167" s="65">
        <v>1.1307657859381997E-2</v>
      </c>
      <c r="T167" s="65">
        <v>8.8243507400167544E-3</v>
      </c>
      <c r="U167" s="65">
        <v>1.0310715E-2</v>
      </c>
      <c r="V167" s="6">
        <v>7.7250335871025524E-3</v>
      </c>
      <c r="W167" s="117">
        <v>2.7925160569673273E-4</v>
      </c>
      <c r="X167" s="116">
        <v>1.9506757698202593E-4</v>
      </c>
      <c r="Y167" s="130">
        <v>0</v>
      </c>
    </row>
    <row r="168" spans="1:25" x14ac:dyDescent="0.3">
      <c r="A168" s="133" t="s">
        <v>23</v>
      </c>
      <c r="E168" s="65"/>
      <c r="F168" s="65">
        <v>0.84934707306926782</v>
      </c>
      <c r="G168" s="65">
        <v>0.854372719</v>
      </c>
      <c r="H168" s="65">
        <v>0.85353090629679695</v>
      </c>
      <c r="I168" s="6">
        <v>-1.6710102621629863E-3</v>
      </c>
      <c r="J168" s="6">
        <v>1.6638162448588331E-2</v>
      </c>
      <c r="K168" s="6">
        <v>-1.1558213010408658E-2</v>
      </c>
      <c r="L168" s="6">
        <v>-1.0733704603387018E-3</v>
      </c>
      <c r="M168" s="118">
        <v>8.9442130466268327E-4</v>
      </c>
      <c r="N168" s="65">
        <v>2.4688383741468107E-2</v>
      </c>
      <c r="O168" s="65">
        <v>3.5321182999999999E-2</v>
      </c>
      <c r="P168" s="65">
        <v>3.9888500647795533E-2</v>
      </c>
      <c r="Q168" s="65">
        <v>9.2188548321355188E-2</v>
      </c>
      <c r="R168" s="65">
        <v>7.7918573000000005E-2</v>
      </c>
      <c r="S168" s="65">
        <v>7.3495347650268938E-2</v>
      </c>
      <c r="T168" s="65">
        <v>3.3490256170345088E-2</v>
      </c>
      <c r="U168" s="65">
        <v>3.2168490000000001E-2</v>
      </c>
      <c r="V168" s="6">
        <v>3.1756002624833843E-2</v>
      </c>
      <c r="W168" s="117">
        <v>4.2020396700558451E-5</v>
      </c>
      <c r="X168" s="116">
        <v>4.5220158581443628E-5</v>
      </c>
      <c r="Y168" s="130">
        <v>9.3804158230368436E-4</v>
      </c>
    </row>
    <row r="169" spans="1:25" x14ac:dyDescent="0.3">
      <c r="A169" s="133" t="s">
        <v>24</v>
      </c>
      <c r="E169" s="65"/>
      <c r="F169" s="65">
        <v>0.89007968389192904</v>
      </c>
      <c r="G169" s="65">
        <v>0.89452132600000001</v>
      </c>
      <c r="H169" s="65">
        <v>0.89554036688523075</v>
      </c>
      <c r="I169" s="6">
        <v>-3.2398619392662864E-3</v>
      </c>
      <c r="J169" s="6">
        <v>-3.4271123652924174E-3</v>
      </c>
      <c r="K169" s="6">
        <v>5.1982476314910153E-3</v>
      </c>
      <c r="L169" s="6">
        <v>-3.43276476065962E-3</v>
      </c>
      <c r="M169" s="118">
        <v>3.8559166619194451E-4</v>
      </c>
      <c r="N169" s="65">
        <v>1.1179493398414406E-2</v>
      </c>
      <c r="O169" s="65">
        <v>1.0366122E-2</v>
      </c>
      <c r="P169" s="65">
        <v>5.3596553044250074E-3</v>
      </c>
      <c r="Q169" s="65">
        <v>6.614217789163597E-2</v>
      </c>
      <c r="R169" s="65">
        <v>6.4338818000000006E-2</v>
      </c>
      <c r="S169" s="65">
        <v>7.0438745577309003E-2</v>
      </c>
      <c r="T169" s="65">
        <v>3.2406635439878324E-2</v>
      </c>
      <c r="U169" s="65">
        <v>3.0552393000000001E-2</v>
      </c>
      <c r="V169" s="6">
        <v>2.8046749459279544E-2</v>
      </c>
      <c r="W169" s="117">
        <v>3.5370148605152925E-5</v>
      </c>
      <c r="X169" s="116">
        <v>6.6402205536960206E-5</v>
      </c>
      <c r="Y169" s="130">
        <v>4.3647784326300104E-4</v>
      </c>
    </row>
    <row r="170" spans="1:25" x14ac:dyDescent="0.3">
      <c r="A170" s="133" t="s">
        <v>25</v>
      </c>
      <c r="E170" s="65"/>
      <c r="F170" s="65">
        <v>0.90742477977348135</v>
      </c>
      <c r="G170" s="65">
        <v>0.91917824800000003</v>
      </c>
      <c r="H170" s="65">
        <v>0.89128220055304908</v>
      </c>
      <c r="I170" s="6">
        <v>2.2019313333691559E-2</v>
      </c>
      <c r="J170" s="6">
        <v>-5.4853282849908602E-3</v>
      </c>
      <c r="K170" s="6">
        <v>1.3296820402894705E-2</v>
      </c>
      <c r="L170" s="6">
        <v>7.6398038944103588E-3</v>
      </c>
      <c r="M170" s="118">
        <v>-1.2084592145015106E-5</v>
      </c>
      <c r="N170" s="65">
        <v>7.2074133394348476E-3</v>
      </c>
      <c r="O170" s="65">
        <v>7.0332329999999998E-3</v>
      </c>
      <c r="P170" s="65">
        <v>8.2957357007713579E-3</v>
      </c>
      <c r="Q170" s="65">
        <v>5.9924493765015442E-2</v>
      </c>
      <c r="R170" s="65">
        <v>5.2326284000000001E-2</v>
      </c>
      <c r="S170" s="65">
        <v>6.9422209285402423E-2</v>
      </c>
      <c r="T170" s="65">
        <v>2.530602905846013E-2</v>
      </c>
      <c r="U170" s="65">
        <v>2.1365558999999999E-2</v>
      </c>
      <c r="V170" s="6">
        <v>3.0975597923640422E-2</v>
      </c>
      <c r="W170" s="117">
        <v>0</v>
      </c>
      <c r="X170" s="116">
        <v>2.4169184290030212E-5</v>
      </c>
      <c r="Y170" s="130">
        <v>0</v>
      </c>
    </row>
    <row r="171" spans="1:25" x14ac:dyDescent="0.3">
      <c r="A171" s="133" t="s">
        <v>26</v>
      </c>
      <c r="E171" s="65"/>
      <c r="F171" s="65">
        <v>0.86288684826276985</v>
      </c>
      <c r="G171" s="65">
        <v>0.872416042</v>
      </c>
      <c r="H171" s="65">
        <v>0.86487604229539716</v>
      </c>
      <c r="I171" s="6">
        <v>2.7754028359877614E-3</v>
      </c>
      <c r="J171" s="6">
        <v>-2.5099444413211897E-3</v>
      </c>
      <c r="K171" s="6">
        <v>1.2875812517683924E-2</v>
      </c>
      <c r="L171" s="6">
        <v>-5.8844022742281649E-3</v>
      </c>
      <c r="M171" s="118">
        <v>0</v>
      </c>
      <c r="N171" s="65">
        <v>2.0528894971524436E-2</v>
      </c>
      <c r="O171" s="65">
        <v>1.5891761000000001E-2</v>
      </c>
      <c r="P171" s="65">
        <v>1.401649788746563E-2</v>
      </c>
      <c r="Q171" s="65">
        <v>7.4676614718996948E-2</v>
      </c>
      <c r="R171" s="65">
        <v>7.0809996E-2</v>
      </c>
      <c r="S171" s="65">
        <v>8.5619117877182391E-2</v>
      </c>
      <c r="T171" s="65">
        <v>4.1852456845172401E-2</v>
      </c>
      <c r="U171" s="65">
        <v>4.0825966999999998E-2</v>
      </c>
      <c r="V171" s="6">
        <v>3.5454809648358038E-2</v>
      </c>
      <c r="W171" s="117">
        <v>0</v>
      </c>
      <c r="X171" s="116">
        <v>0</v>
      </c>
      <c r="Y171" s="130">
        <v>0</v>
      </c>
    </row>
    <row r="172" spans="1:25" x14ac:dyDescent="0.3">
      <c r="A172" s="133" t="s">
        <v>27</v>
      </c>
      <c r="E172" s="65"/>
      <c r="F172" s="65">
        <v>0.87348291605062633</v>
      </c>
      <c r="G172" s="65">
        <v>0.86495764200000003</v>
      </c>
      <c r="H172" s="65">
        <v>0.87257953583521441</v>
      </c>
      <c r="I172" s="6">
        <v>-3.3592568099012343E-3</v>
      </c>
      <c r="J172" s="6">
        <v>-2.8420074469689503E-3</v>
      </c>
      <c r="K172" s="6">
        <v>-1.9694245274447658E-3</v>
      </c>
      <c r="L172" s="6">
        <v>2.9445718211406902E-3</v>
      </c>
      <c r="M172" s="118">
        <v>3.0666397563654368E-5</v>
      </c>
      <c r="N172" s="65">
        <v>1.7161123657573642E-2</v>
      </c>
      <c r="O172" s="65">
        <v>1.9011982E-2</v>
      </c>
      <c r="P172" s="65">
        <v>1.3718168030474041E-2</v>
      </c>
      <c r="Q172" s="65">
        <v>7.4619408926221389E-2</v>
      </c>
      <c r="R172" s="65">
        <v>7.6910438999999997E-2</v>
      </c>
      <c r="S172" s="65">
        <v>7.3795499435665921E-2</v>
      </c>
      <c r="T172" s="65">
        <v>3.4651253472842779E-2</v>
      </c>
      <c r="U172" s="65">
        <v>3.9061571000000003E-2</v>
      </c>
      <c r="V172" s="6">
        <v>3.9800984057562078E-2</v>
      </c>
      <c r="W172" s="117">
        <v>1.4216315455978163E-5</v>
      </c>
      <c r="X172" s="116">
        <v>3.0263530500234543E-5</v>
      </c>
      <c r="Y172" s="130">
        <v>5.2906320541760721E-5</v>
      </c>
    </row>
    <row r="173" spans="1:25" x14ac:dyDescent="0.3">
      <c r="A173" s="133" t="s">
        <v>28</v>
      </c>
      <c r="E173" s="65"/>
      <c r="F173" s="65">
        <v>0.91672003693719184</v>
      </c>
      <c r="G173" s="65">
        <v>0.90841818699999999</v>
      </c>
      <c r="H173" s="65">
        <v>0.90319595261599206</v>
      </c>
      <c r="I173" s="6">
        <v>9.3731593526038548E-3</v>
      </c>
      <c r="J173" s="6">
        <v>-3.8619841703937258E-4</v>
      </c>
      <c r="K173" s="6">
        <v>7.2206545321513438E-3</v>
      </c>
      <c r="L173" s="6">
        <v>1.3517855905922117E-3</v>
      </c>
      <c r="M173" s="118">
        <v>5.0531826301231168E-5</v>
      </c>
      <c r="N173" s="65">
        <v>1.4108368954885986E-2</v>
      </c>
      <c r="O173" s="65">
        <v>1.435995E-2</v>
      </c>
      <c r="P173" s="65">
        <v>1.5015732971372162E-2</v>
      </c>
      <c r="Q173" s="65">
        <v>4.4492188081798008E-2</v>
      </c>
      <c r="R173" s="65">
        <v>5.0318107000000001E-2</v>
      </c>
      <c r="S173" s="65">
        <v>5.4625802073050345E-2</v>
      </c>
      <c r="T173" s="65">
        <v>2.4586318344975499E-2</v>
      </c>
      <c r="U173" s="65">
        <v>2.674207E-2</v>
      </c>
      <c r="V173" s="6">
        <v>2.7015979763079959E-2</v>
      </c>
      <c r="W173" s="117">
        <v>3.7235072459451007E-6</v>
      </c>
      <c r="X173" s="116">
        <v>2.6320934919608343E-5</v>
      </c>
      <c r="Y173" s="130">
        <v>6.5554047384007894E-5</v>
      </c>
    </row>
    <row r="174" spans="1:25" x14ac:dyDescent="0.3">
      <c r="A174" s="133" t="s">
        <v>29</v>
      </c>
      <c r="E174" s="65"/>
      <c r="F174" s="65">
        <v>0.89131715255554678</v>
      </c>
      <c r="G174" s="65">
        <v>0.89032205799999997</v>
      </c>
      <c r="H174" s="65">
        <v>0.89941123768078846</v>
      </c>
      <c r="I174" s="6">
        <v>-8.5916324030150815E-3</v>
      </c>
      <c r="J174" s="6">
        <v>-7.4880050285332182E-3</v>
      </c>
      <c r="K174" s="6">
        <v>-1.2798792516286323E-3</v>
      </c>
      <c r="L174" s="6">
        <v>-5.560680574621446E-3</v>
      </c>
      <c r="M174" s="118">
        <v>9.9344358087206273E-6</v>
      </c>
      <c r="N174" s="65">
        <v>1.6443912776823069E-2</v>
      </c>
      <c r="O174" s="65">
        <v>1.4997415E-2</v>
      </c>
      <c r="P174" s="65">
        <v>1.3765519006783565E-2</v>
      </c>
      <c r="Q174" s="65">
        <v>5.4863645472155255E-2</v>
      </c>
      <c r="R174" s="65">
        <v>5.5337223999999997E-2</v>
      </c>
      <c r="S174" s="65">
        <v>5.3820555484448994E-2</v>
      </c>
      <c r="T174" s="65">
        <v>3.7308493390251454E-2</v>
      </c>
      <c r="U174" s="65">
        <v>3.9293477E-2</v>
      </c>
      <c r="V174" s="6">
        <v>3.2740304620504285E-2</v>
      </c>
      <c r="W174" s="117">
        <v>6.072345929402906E-6</v>
      </c>
      <c r="X174" s="116">
        <v>1.2456325010432173E-5</v>
      </c>
      <c r="Y174" s="130">
        <v>1.9198771278638167E-5</v>
      </c>
    </row>
    <row r="175" spans="1:25" x14ac:dyDescent="0.3">
      <c r="A175" s="133" t="s">
        <v>30</v>
      </c>
      <c r="E175" s="65"/>
      <c r="F175" s="65">
        <v>0.86607682289918508</v>
      </c>
      <c r="G175" s="65">
        <v>0.87738913200000002</v>
      </c>
      <c r="H175" s="65">
        <v>0.87385585940800403</v>
      </c>
      <c r="I175" s="6">
        <v>-2.1228819584114822E-3</v>
      </c>
      <c r="J175" s="6">
        <v>2.9627012882137184E-3</v>
      </c>
      <c r="K175" s="6">
        <v>1.5398744921811536E-4</v>
      </c>
      <c r="L175" s="6">
        <v>1.1556252710876111E-3</v>
      </c>
      <c r="M175" s="118">
        <v>-3.4700534388229581E-6</v>
      </c>
      <c r="N175" s="65">
        <v>2.7509633070633567E-2</v>
      </c>
      <c r="O175" s="65">
        <v>1.7926296000000001E-2</v>
      </c>
      <c r="P175" s="65">
        <v>1.9334215788436082E-2</v>
      </c>
      <c r="Q175" s="65">
        <v>6.8176630909066505E-2</v>
      </c>
      <c r="R175" s="65">
        <v>6.4855299000000005E-2</v>
      </c>
      <c r="S175" s="65">
        <v>6.666995240375137E-2</v>
      </c>
      <c r="T175" s="65">
        <v>3.8089228414537546E-2</v>
      </c>
      <c r="U175" s="65">
        <v>3.9766811999999999E-2</v>
      </c>
      <c r="V175" s="6">
        <v>4.0083645478356383E-2</v>
      </c>
      <c r="W175" s="117">
        <v>0</v>
      </c>
      <c r="X175" s="116">
        <v>6.9401068776459161E-6</v>
      </c>
      <c r="Y175" s="130">
        <v>0</v>
      </c>
    </row>
    <row r="176" spans="1:25" x14ac:dyDescent="0.3">
      <c r="A176" s="133" t="s">
        <v>31</v>
      </c>
      <c r="E176" s="65"/>
      <c r="F176" s="65">
        <v>0.89642360544255983</v>
      </c>
      <c r="G176" s="65">
        <v>0.905228645</v>
      </c>
      <c r="H176" s="65">
        <v>0.91541075105360781</v>
      </c>
      <c r="I176" s="6">
        <v>-1.4584625832327891E-2</v>
      </c>
      <c r="J176" s="6">
        <v>3.3429846712088006E-3</v>
      </c>
      <c r="K176" s="6">
        <v>4.8200520056466967E-4</v>
      </c>
      <c r="L176" s="6">
        <v>-1.7469288124030435E-2</v>
      </c>
      <c r="M176" s="118">
        <v>-2.8147289134583449E-6</v>
      </c>
      <c r="N176" s="65">
        <v>1.4816733000444728E-2</v>
      </c>
      <c r="O176" s="65">
        <v>1.3616143000000001E-2</v>
      </c>
      <c r="P176" s="65">
        <v>1.6557099019279747E-2</v>
      </c>
      <c r="Q176" s="65">
        <v>4.0712239004261498E-2</v>
      </c>
      <c r="R176" s="65">
        <v>3.2856220999999998E-2</v>
      </c>
      <c r="S176" s="65">
        <v>3.7266235202695418E-2</v>
      </c>
      <c r="T176" s="65">
        <v>4.7974239600984028E-2</v>
      </c>
      <c r="U176" s="65">
        <v>4.8212557000000003E-2</v>
      </c>
      <c r="V176" s="6">
        <v>3.0624110176461581E-2</v>
      </c>
      <c r="W176" s="117">
        <v>5.6294578269166897E-6</v>
      </c>
      <c r="X176" s="116">
        <v>0</v>
      </c>
      <c r="Y176" s="130">
        <v>0</v>
      </c>
    </row>
    <row r="177" spans="1:25" x14ac:dyDescent="0.3">
      <c r="A177" s="133" t="s">
        <v>32</v>
      </c>
      <c r="E177" s="65"/>
      <c r="F177" s="65">
        <v>0.88642921601176483</v>
      </c>
      <c r="G177" s="65">
        <v>0.87411789500000003</v>
      </c>
      <c r="H177" s="65">
        <v>0.88133255746290373</v>
      </c>
      <c r="I177" s="6">
        <v>-1.0590019570212439E-3</v>
      </c>
      <c r="J177" s="6">
        <v>-7.3138717091184961E-3</v>
      </c>
      <c r="K177" s="6">
        <v>2.8938594381468924E-3</v>
      </c>
      <c r="L177" s="6">
        <v>-2.0048429978605162E-3</v>
      </c>
      <c r="M177" s="118">
        <v>1.050948769778644E-4</v>
      </c>
      <c r="N177" s="65">
        <v>1.2812085696141891E-2</v>
      </c>
      <c r="O177" s="65">
        <v>1.2037127E-2</v>
      </c>
      <c r="P177" s="65">
        <v>1.0445155659004945E-2</v>
      </c>
      <c r="Q177" s="65">
        <v>6.5207945721320423E-2</v>
      </c>
      <c r="R177" s="65">
        <v>7.4282193999999996E-2</v>
      </c>
      <c r="S177" s="65">
        <v>7.2638929298807095E-2</v>
      </c>
      <c r="T177" s="65">
        <v>3.5366926993393423E-2</v>
      </c>
      <c r="U177" s="65">
        <v>3.9157743000000002E-2</v>
      </c>
      <c r="V177" s="6">
        <v>3.5257491998836196E-2</v>
      </c>
      <c r="W177" s="117">
        <v>6.6845664501609866E-5</v>
      </c>
      <c r="X177" s="116">
        <v>1.7684878288103781E-4</v>
      </c>
      <c r="Y177" s="130">
        <v>2.2694210066918823E-4</v>
      </c>
    </row>
    <row r="178" spans="1:25" x14ac:dyDescent="0.3">
      <c r="A178" s="133" t="s">
        <v>33</v>
      </c>
      <c r="E178" s="65"/>
      <c r="F178" s="65">
        <v>0.86866014951121329</v>
      </c>
      <c r="G178" s="65">
        <v>0.87599481099999998</v>
      </c>
      <c r="H178" s="65">
        <v>0.88136250775915581</v>
      </c>
      <c r="I178" s="6">
        <v>-9.0350275035491201E-3</v>
      </c>
      <c r="J178" s="6">
        <v>-1.2685728960750757E-2</v>
      </c>
      <c r="K178" s="6">
        <v>-6.3529903932547233E-3</v>
      </c>
      <c r="L178" s="6">
        <v>1.2373670867979469E-4</v>
      </c>
      <c r="M178" s="118">
        <v>4.0472637609505939E-5</v>
      </c>
      <c r="N178" s="65">
        <v>2.3480927736246885E-2</v>
      </c>
      <c r="O178" s="65">
        <v>2.0602986E-2</v>
      </c>
      <c r="P178" s="65">
        <v>1.9300900062073245E-2</v>
      </c>
      <c r="Q178" s="65">
        <v>7.2129576384895533E-2</v>
      </c>
      <c r="R178" s="65">
        <v>7.0387081000000004E-2</v>
      </c>
      <c r="S178" s="65">
        <v>6.4905338299193052E-2</v>
      </c>
      <c r="T178" s="65">
        <v>3.5230975656507568E-2</v>
      </c>
      <c r="U178" s="65">
        <v>3.2802122000000003E-2</v>
      </c>
      <c r="V178" s="6">
        <v>3.414028553693358E-2</v>
      </c>
      <c r="W178" s="117">
        <v>2.6835345984282152E-4</v>
      </c>
      <c r="X178" s="116">
        <v>7.7454834149836383E-5</v>
      </c>
      <c r="Y178" s="130">
        <v>2.1337678460583488E-4</v>
      </c>
    </row>
    <row r="179" spans="1:25" x14ac:dyDescent="0.3">
      <c r="A179" s="133" t="s">
        <v>34</v>
      </c>
      <c r="E179" s="65"/>
      <c r="F179" s="65">
        <v>0.84633055159305481</v>
      </c>
      <c r="G179" s="65">
        <v>0.85789858200000002</v>
      </c>
      <c r="H179" s="65">
        <v>0.84294132306480263</v>
      </c>
      <c r="I179" s="6">
        <v>9.1732437317247895E-3</v>
      </c>
      <c r="J179" s="6">
        <v>1.251143296886835E-2</v>
      </c>
      <c r="K179" s="6">
        <v>2.6595761586782757E-3</v>
      </c>
      <c r="L179" s="6">
        <v>8.3934759596513836E-3</v>
      </c>
      <c r="M179" s="118">
        <v>-3.3566776116964936E-5</v>
      </c>
      <c r="N179" s="65">
        <v>4.3370272045648008E-2</v>
      </c>
      <c r="O179" s="65">
        <v>3.8475819000000001E-2</v>
      </c>
      <c r="P179" s="65">
        <v>3.9105898241862481E-2</v>
      </c>
      <c r="Q179" s="65">
        <v>7.4111935570386325E-2</v>
      </c>
      <c r="R179" s="65">
        <v>6.7345660000000002E-2</v>
      </c>
      <c r="S179" s="65">
        <v>7.3388373943871446E-2</v>
      </c>
      <c r="T179" s="65">
        <v>3.6113389279092634E-2</v>
      </c>
      <c r="U179" s="65">
        <v>3.6164156000000003E-2</v>
      </c>
      <c r="V179" s="6">
        <v>4.4532248599197702E-2</v>
      </c>
      <c r="W179" s="117">
        <v>2.7208451722489341E-5</v>
      </c>
      <c r="X179" s="116">
        <v>3.9925100511440535E-5</v>
      </c>
      <c r="Y179" s="130">
        <v>0</v>
      </c>
    </row>
    <row r="180" spans="1:25" x14ac:dyDescent="0.3">
      <c r="A180" s="133" t="s">
        <v>35</v>
      </c>
      <c r="E180" s="65"/>
      <c r="F180" s="65">
        <v>0.92010019569471624</v>
      </c>
      <c r="G180" s="65">
        <v>0.92438237099999998</v>
      </c>
      <c r="H180" s="65">
        <v>0.9352816600370043</v>
      </c>
      <c r="I180" s="6">
        <v>-1.3040376689646194E-2</v>
      </c>
      <c r="J180" s="6">
        <v>-2.1837415740208355E-3</v>
      </c>
      <c r="K180" s="6">
        <v>-4.6644129978022711E-3</v>
      </c>
      <c r="L180" s="6">
        <v>-4.7564306630235101E-3</v>
      </c>
      <c r="M180" s="118">
        <v>3.631720852239692E-4</v>
      </c>
      <c r="N180" s="65">
        <v>1.4713111545988259E-2</v>
      </c>
      <c r="O180" s="65">
        <v>1.3066436000000001E-2</v>
      </c>
      <c r="P180" s="65">
        <v>1.035075754362035E-2</v>
      </c>
      <c r="Q180" s="65">
        <v>3.8215264187866929E-2</v>
      </c>
      <c r="R180" s="65">
        <v>3.6709693000000002E-2</v>
      </c>
      <c r="S180" s="65">
        <v>3.2798065596131194E-2</v>
      </c>
      <c r="T180" s="65">
        <v>2.6100978473581213E-2</v>
      </c>
      <c r="U180" s="65">
        <v>2.4854070999999998E-2</v>
      </c>
      <c r="V180" s="6">
        <v>2.0721094073767096E-2</v>
      </c>
      <c r="W180" s="117">
        <v>4.2270058708414874E-4</v>
      </c>
      <c r="X180" s="116">
        <v>4.6295846647436084E-4</v>
      </c>
      <c r="Y180" s="130">
        <v>8.0600161200322401E-4</v>
      </c>
    </row>
    <row r="181" spans="1:25" x14ac:dyDescent="0.3">
      <c r="A181" s="133" t="s">
        <v>36</v>
      </c>
      <c r="E181" s="65"/>
      <c r="F181" s="65">
        <v>0.88280209168028567</v>
      </c>
      <c r="G181" s="65">
        <v>0.89319934700000003</v>
      </c>
      <c r="H181" s="65">
        <v>0.89204490857007812</v>
      </c>
      <c r="I181" s="6">
        <v>-4.0441892299352133E-3</v>
      </c>
      <c r="J181" s="6">
        <v>-4.1330947004111981E-3</v>
      </c>
      <c r="K181" s="6">
        <v>-2.2446611138949996E-3</v>
      </c>
      <c r="L181" s="6">
        <v>1.8503313444766245E-4</v>
      </c>
      <c r="M181" s="118">
        <v>8.85428543049456E-5</v>
      </c>
      <c r="N181" s="65">
        <v>1.200256223528237E-2</v>
      </c>
      <c r="O181" s="65">
        <v>8.4465340000000003E-3</v>
      </c>
      <c r="P181" s="65">
        <v>8.1470150552267369E-3</v>
      </c>
      <c r="Q181" s="65">
        <v>6.9679647522157731E-2</v>
      </c>
      <c r="R181" s="65">
        <v>6.3915320999999997E-2</v>
      </c>
      <c r="S181" s="65">
        <v>6.4552823147183871E-2</v>
      </c>
      <c r="T181" s="65">
        <v>3.5347643206301342E-2</v>
      </c>
      <c r="U181" s="65">
        <v>3.4288964999999998E-2</v>
      </c>
      <c r="V181" s="6">
        <v>3.5003337237598332E-2</v>
      </c>
      <c r="W181" s="117">
        <v>9.0116640159384678E-5</v>
      </c>
      <c r="X181" s="116">
        <v>1.0158188388682762E-4</v>
      </c>
      <c r="Y181" s="130">
        <v>1.8439211632805176E-4</v>
      </c>
    </row>
    <row r="182" spans="1:25" x14ac:dyDescent="0.3">
      <c r="A182" s="133" t="s">
        <v>37</v>
      </c>
      <c r="E182" s="65"/>
      <c r="F182" s="65">
        <v>0.86321079188549066</v>
      </c>
      <c r="G182" s="65">
        <v>0.87104754299999998</v>
      </c>
      <c r="H182" s="65">
        <v>0.88035687434213827</v>
      </c>
      <c r="I182" s="6">
        <v>-1.322770689939301E-2</v>
      </c>
      <c r="J182" s="6">
        <v>-4.5711141810654034E-4</v>
      </c>
      <c r="K182" s="6">
        <v>-1.1034615760435476E-2</v>
      </c>
      <c r="L182" s="6">
        <v>-7.1110670356448746E-4</v>
      </c>
      <c r="M182" s="118">
        <v>3.3120324035441499E-4</v>
      </c>
      <c r="N182" s="65">
        <v>1.6113685511275871E-2</v>
      </c>
      <c r="O182" s="65">
        <v>1.5441478E-2</v>
      </c>
      <c r="P182" s="65">
        <v>1.4101214642540891E-2</v>
      </c>
      <c r="Q182" s="65">
        <v>7.6000411904026358E-2</v>
      </c>
      <c r="R182" s="65">
        <v>7.2996459E-2</v>
      </c>
      <c r="S182" s="65">
        <v>6.3463819691577703E-2</v>
      </c>
      <c r="T182" s="65">
        <v>4.4300278035217792E-2</v>
      </c>
      <c r="U182" s="65">
        <v>4.0150354999999999E-2</v>
      </c>
      <c r="V182" s="6">
        <v>4.1514209814044412E-2</v>
      </c>
      <c r="W182" s="117">
        <v>1.9771393265369169E-4</v>
      </c>
      <c r="X182" s="116">
        <v>1.5068940402340709E-4</v>
      </c>
      <c r="Y182" s="130">
        <v>5.054049086929644E-4</v>
      </c>
    </row>
    <row r="183" spans="1:25" x14ac:dyDescent="0.3">
      <c r="A183" s="133" t="s">
        <v>38</v>
      </c>
      <c r="E183" s="65"/>
      <c r="F183" s="65">
        <v>0.88596308551418812</v>
      </c>
      <c r="G183" s="65">
        <v>0.89961408099999995</v>
      </c>
      <c r="H183" s="65">
        <v>0.91638785744363205</v>
      </c>
      <c r="I183" s="6">
        <v>-2.3599274186537955E-2</v>
      </c>
      <c r="J183" s="6">
        <v>-1.5245017078546363E-2</v>
      </c>
      <c r="K183" s="6">
        <v>-1.2853519018949634E-2</v>
      </c>
      <c r="L183" s="6">
        <v>-7.3883347699470817E-3</v>
      </c>
      <c r="M183" s="118">
        <v>3.7500216012691943E-6</v>
      </c>
      <c r="N183" s="65">
        <v>1.3675174121294861E-2</v>
      </c>
      <c r="O183" s="65">
        <v>8.6792810000000005E-3</v>
      </c>
      <c r="P183" s="65">
        <v>7.8015541859663895E-3</v>
      </c>
      <c r="Q183" s="65">
        <v>5.9073975518893027E-2</v>
      </c>
      <c r="R183" s="65">
        <v>5.3958407999999999E-2</v>
      </c>
      <c r="S183" s="65">
        <v>4.3662672740496879E-2</v>
      </c>
      <c r="T183" s="65">
        <v>4.1195208675598338E-2</v>
      </c>
      <c r="U183" s="65">
        <v>3.7693546000000001E-2</v>
      </c>
      <c r="V183" s="6">
        <v>3.2056042567852085E-2</v>
      </c>
      <c r="W183" s="117">
        <v>0</v>
      </c>
      <c r="X183" s="116">
        <v>7.8121338062278325E-6</v>
      </c>
      <c r="Y183" s="130">
        <v>7.6560885043831105E-6</v>
      </c>
    </row>
    <row r="184" spans="1:25" x14ac:dyDescent="0.3">
      <c r="A184" s="133" t="s">
        <v>39</v>
      </c>
      <c r="E184" s="65"/>
      <c r="F184" s="65">
        <v>0.84207846768729977</v>
      </c>
      <c r="G184" s="65">
        <v>0.85244235499999998</v>
      </c>
      <c r="H184" s="65">
        <v>0.86190499063355586</v>
      </c>
      <c r="I184" s="6">
        <v>-1.4644579289905924E-2</v>
      </c>
      <c r="J184" s="6">
        <v>-3.7248458519881893E-3</v>
      </c>
      <c r="K184" s="6">
        <v>-4.4027406326240803E-3</v>
      </c>
      <c r="L184" s="6">
        <v>-3.0026672567742344E-3</v>
      </c>
      <c r="M184" s="118">
        <v>4.4787109593670798E-5</v>
      </c>
      <c r="N184" s="65">
        <v>3.7413861529025511E-2</v>
      </c>
      <c r="O184" s="65">
        <v>3.0381483000000001E-2</v>
      </c>
      <c r="P184" s="65">
        <v>2.6684540782239998E-2</v>
      </c>
      <c r="Q184" s="65">
        <v>7.6880213908030764E-2</v>
      </c>
      <c r="R184" s="65">
        <v>7.7124801000000007E-2</v>
      </c>
      <c r="S184" s="65">
        <v>7.2599766821391298E-2</v>
      </c>
      <c r="T184" s="65">
        <v>4.3374904290587803E-2</v>
      </c>
      <c r="U184" s="65">
        <v>3.9762770000000003E-2</v>
      </c>
      <c r="V184" s="6">
        <v>3.8566169888519665E-2</v>
      </c>
      <c r="W184" s="117">
        <v>1.4030699169783486E-4</v>
      </c>
      <c r="X184" s="116">
        <v>1.6311644422881472E-4</v>
      </c>
      <c r="Y184" s="130">
        <v>1.9649882755699559E-4</v>
      </c>
    </row>
    <row r="185" spans="1:25" x14ac:dyDescent="0.3">
      <c r="A185" s="133" t="s">
        <v>40</v>
      </c>
      <c r="E185" s="65"/>
      <c r="F185" s="65">
        <v>0.91306627516778527</v>
      </c>
      <c r="G185" s="65">
        <v>0.91686073000000001</v>
      </c>
      <c r="H185" s="65">
        <v>0.93381913100222957</v>
      </c>
      <c r="I185" s="6">
        <v>-1.8855628418336878E-2</v>
      </c>
      <c r="J185" s="6">
        <v>-1.4398007502635334E-3</v>
      </c>
      <c r="K185" s="6">
        <v>-3.6507790940179426E-3</v>
      </c>
      <c r="L185" s="6">
        <v>-2.8215476176164551E-3</v>
      </c>
      <c r="M185" s="118">
        <v>0</v>
      </c>
      <c r="N185" s="65">
        <v>3.0437290268456377E-2</v>
      </c>
      <c r="O185" s="65">
        <v>2.6633475E-2</v>
      </c>
      <c r="P185" s="65">
        <v>1.606938930882593E-2</v>
      </c>
      <c r="Q185" s="65">
        <v>3.4238674496644292E-2</v>
      </c>
      <c r="R185" s="65">
        <v>3.2174308999999998E-2</v>
      </c>
      <c r="S185" s="65">
        <v>2.9555712654304202E-2</v>
      </c>
      <c r="T185" s="65">
        <v>2.2231543624161073E-2</v>
      </c>
      <c r="U185" s="65">
        <v>2.4251183999999999E-2</v>
      </c>
      <c r="V185" s="6">
        <v>2.0419816194464081E-2</v>
      </c>
      <c r="W185" s="117">
        <v>0</v>
      </c>
      <c r="X185" s="116">
        <v>0</v>
      </c>
      <c r="Y185" s="130">
        <v>0</v>
      </c>
    </row>
    <row r="186" spans="1:25" x14ac:dyDescent="0.3">
      <c r="A186" s="133" t="s">
        <v>41</v>
      </c>
      <c r="E186" s="65"/>
      <c r="F186" s="65">
        <v>0.90339398791013681</v>
      </c>
      <c r="G186" s="65">
        <v>0.90063368799999999</v>
      </c>
      <c r="H186" s="65">
        <v>0.90006189060581776</v>
      </c>
      <c r="I186" s="6">
        <v>1.9519473492506378E-3</v>
      </c>
      <c r="J186" s="6">
        <v>-1.4797913226607048E-2</v>
      </c>
      <c r="K186" s="6">
        <v>-7.1916780374162159E-4</v>
      </c>
      <c r="L186" s="6">
        <v>4.3805139644652394E-3</v>
      </c>
      <c r="M186" s="118">
        <v>2.0100193452780583E-5</v>
      </c>
      <c r="N186" s="65">
        <v>8.3849051181789265E-3</v>
      </c>
      <c r="O186" s="65">
        <v>1.1365495E-2</v>
      </c>
      <c r="P186" s="65">
        <v>8.8067288278325107E-3</v>
      </c>
      <c r="Q186" s="65">
        <v>5.4127282243911452E-2</v>
      </c>
      <c r="R186" s="65">
        <v>4.9826246999999997E-2</v>
      </c>
      <c r="S186" s="65">
        <v>5.1257596818214103E-2</v>
      </c>
      <c r="T186" s="65">
        <v>3.3313833553988731E-2</v>
      </c>
      <c r="U186" s="65">
        <v>3.7530661999999999E-2</v>
      </c>
      <c r="V186" s="6">
        <v>3.9802761741459601E-2</v>
      </c>
      <c r="W186" s="117">
        <v>2.0526083520633846E-5</v>
      </c>
      <c r="X186" s="116">
        <v>2.044153720359771E-5</v>
      </c>
      <c r="Y186" s="130">
        <v>4.0584003814896359E-5</v>
      </c>
    </row>
    <row r="187" spans="1:25" x14ac:dyDescent="0.3">
      <c r="A187" s="133" t="s">
        <v>42</v>
      </c>
      <c r="E187" s="65"/>
      <c r="F187" s="65">
        <v>0.84353239418541215</v>
      </c>
      <c r="G187" s="65">
        <v>0.86326237100000003</v>
      </c>
      <c r="H187" s="65">
        <v>0.87080877379456956</v>
      </c>
      <c r="I187" s="6">
        <v>-1.7411391201863413E-2</v>
      </c>
      <c r="J187" s="6">
        <v>-2.6059271690814612E-2</v>
      </c>
      <c r="K187" s="6">
        <v>-3.1214662308475666E-3</v>
      </c>
      <c r="L187" s="6">
        <v>6.6690049639499954E-4</v>
      </c>
      <c r="M187" s="118">
        <v>-2.6994004164493612E-5</v>
      </c>
      <c r="N187" s="65">
        <v>3.5843789108879122E-2</v>
      </c>
      <c r="O187" s="65">
        <v>2.6878290999999999E-2</v>
      </c>
      <c r="P187" s="65">
        <v>1.6813218668470385E-2</v>
      </c>
      <c r="Q187" s="65">
        <v>8.0330306239236704E-2</v>
      </c>
      <c r="R187" s="65">
        <v>7.4504546000000005E-2</v>
      </c>
      <c r="S187" s="65">
        <v>7.4295959888770788E-2</v>
      </c>
      <c r="T187" s="65">
        <v>3.9769384633486289E-2</v>
      </c>
      <c r="U187" s="65">
        <v>3.4781763E-2</v>
      </c>
      <c r="V187" s="6">
        <v>3.7942474313138144E-2</v>
      </c>
      <c r="W187" s="117">
        <v>1.6044668356705066E-4</v>
      </c>
      <c r="X187" s="116">
        <v>1.2974235331005178E-4</v>
      </c>
      <c r="Y187" s="130">
        <v>1.1810051427405761E-4</v>
      </c>
    </row>
    <row r="188" spans="1:25" x14ac:dyDescent="0.3">
      <c r="A188" s="133" t="s">
        <v>43</v>
      </c>
      <c r="E188" s="65"/>
      <c r="F188" s="65">
        <v>0.79050880048577665</v>
      </c>
      <c r="G188" s="65">
        <v>0.77638557600000002</v>
      </c>
      <c r="H188" s="65">
        <v>0.78338902973035263</v>
      </c>
      <c r="I188" s="6">
        <v>5.8158512535766427E-5</v>
      </c>
      <c r="J188" s="6">
        <v>2.8707946929898309E-2</v>
      </c>
      <c r="K188" s="6">
        <v>-4.1986115709356231E-3</v>
      </c>
      <c r="L188" s="6">
        <v>-8.4344818412086797E-4</v>
      </c>
      <c r="M188" s="118">
        <v>-7.9138035625906779E-5</v>
      </c>
      <c r="N188" s="65">
        <v>5.8866689718569995E-2</v>
      </c>
      <c r="O188" s="65">
        <v>6.0140043999999997E-2</v>
      </c>
      <c r="P188" s="65">
        <v>6.4811880617653833E-2</v>
      </c>
      <c r="Q188" s="65">
        <v>8.8148229360815705E-2</v>
      </c>
      <c r="R188" s="65">
        <v>9.3992943999999995E-2</v>
      </c>
      <c r="S188" s="65">
        <v>8.6871975109472227E-2</v>
      </c>
      <c r="T188" s="65">
        <v>6.2231705362940974E-2</v>
      </c>
      <c r="U188" s="65">
        <v>6.9064548000000003E-2</v>
      </c>
      <c r="V188" s="6">
        <v>6.4804678497349624E-2</v>
      </c>
      <c r="W188" s="117">
        <v>1.1807072436389397E-4</v>
      </c>
      <c r="X188" s="116">
        <v>1.6984351236383569E-4</v>
      </c>
      <c r="Y188" s="130">
        <v>6.481908273795805E-5</v>
      </c>
    </row>
    <row r="189" spans="1:25" x14ac:dyDescent="0.3">
      <c r="A189" s="133" t="s">
        <v>44</v>
      </c>
      <c r="E189" s="65"/>
      <c r="F189" s="65">
        <v>0.91579958112240456</v>
      </c>
      <c r="G189" s="65">
        <v>0.91997993099999997</v>
      </c>
      <c r="H189" s="65">
        <v>0.93656893573979394</v>
      </c>
      <c r="I189" s="6">
        <v>-1.8679179678591673E-2</v>
      </c>
      <c r="J189" s="6">
        <v>-6.2499623119792128E-3</v>
      </c>
      <c r="K189" s="6">
        <v>-1.0850700616490419E-2</v>
      </c>
      <c r="L189" s="6">
        <v>-4.3907304392860405E-3</v>
      </c>
      <c r="M189" s="118">
        <v>1.9428951251858128E-4</v>
      </c>
      <c r="N189" s="65">
        <v>1.2067823375511051E-2</v>
      </c>
      <c r="O189" s="65">
        <v>9.5532599999999992E-3</v>
      </c>
      <c r="P189" s="65">
        <v>7.5070012591945279E-3</v>
      </c>
      <c r="Q189" s="65">
        <v>4.9024068733397125E-2</v>
      </c>
      <c r="R189" s="65">
        <v>4.8414787000000001E-2</v>
      </c>
      <c r="S189" s="65">
        <v>3.7868727250208144E-2</v>
      </c>
      <c r="T189" s="65">
        <v>2.2436047562011951E-2</v>
      </c>
      <c r="U189" s="65">
        <v>2.1430839E-2</v>
      </c>
      <c r="V189" s="6">
        <v>1.7542712841719935E-2</v>
      </c>
      <c r="W189" s="117">
        <v>2.7769041867685532E-4</v>
      </c>
      <c r="X189" s="116">
        <v>2.832870858632918E-4</v>
      </c>
      <c r="Y189" s="130">
        <v>4.7477826478865484E-4</v>
      </c>
    </row>
    <row r="190" spans="1:25" x14ac:dyDescent="0.3">
      <c r="A190" s="133" t="s">
        <v>152</v>
      </c>
      <c r="E190" s="65"/>
      <c r="F190" s="65">
        <v>0.86042855868712098</v>
      </c>
      <c r="G190" s="65">
        <v>0.86445944399999997</v>
      </c>
      <c r="H190" s="65">
        <v>0.85234891476042829</v>
      </c>
      <c r="I190" s="6">
        <v>1.0095086583132185E-2</v>
      </c>
      <c r="J190" s="6">
        <v>-1.088312874974174E-3</v>
      </c>
      <c r="K190" s="6">
        <v>3.0019387453181362E-3</v>
      </c>
      <c r="L190" s="6">
        <v>7.5877736919161207E-3</v>
      </c>
      <c r="M190" s="118">
        <v>0</v>
      </c>
      <c r="N190" s="65">
        <v>1.7960667142347484E-2</v>
      </c>
      <c r="O190" s="65">
        <v>1.7293145999999999E-2</v>
      </c>
      <c r="P190" s="65">
        <v>1.7223424793775231E-2</v>
      </c>
      <c r="Q190" s="65">
        <v>7.0159204423831611E-2</v>
      </c>
      <c r="R190" s="65">
        <v>6.7264052000000005E-2</v>
      </c>
      <c r="S190" s="65">
        <v>7.1713566957233951E-2</v>
      </c>
      <c r="T190" s="65">
        <v>5.1362379593292901E-2</v>
      </c>
      <c r="U190" s="65">
        <v>5.089026E-2</v>
      </c>
      <c r="V190" s="6">
        <v>5.8714093488562567E-2</v>
      </c>
      <c r="W190" s="117">
        <v>0</v>
      </c>
      <c r="X190" s="116">
        <v>0</v>
      </c>
      <c r="Y190" s="130">
        <v>0</v>
      </c>
    </row>
    <row r="191" spans="1:25" x14ac:dyDescent="0.3">
      <c r="A191" s="133" t="s">
        <v>45</v>
      </c>
      <c r="E191" s="65"/>
      <c r="F191" s="65">
        <v>0.8982108517801709</v>
      </c>
      <c r="G191" s="65">
        <v>0.90704880700000001</v>
      </c>
      <c r="H191" s="65">
        <v>0.91717506065844456</v>
      </c>
      <c r="I191" s="6">
        <v>-1.454523126835916E-2</v>
      </c>
      <c r="J191" s="6">
        <v>1.1308513719443317E-3</v>
      </c>
      <c r="K191" s="6">
        <v>-9.2927658107007094E-3</v>
      </c>
      <c r="L191" s="6">
        <v>-3.8810368062086494E-3</v>
      </c>
      <c r="M191" s="118">
        <v>6.3992142939530545E-4</v>
      </c>
      <c r="N191" s="65">
        <v>1.9330329337498807E-2</v>
      </c>
      <c r="O191" s="65">
        <v>1.7422633999999999E-2</v>
      </c>
      <c r="P191" s="65">
        <v>1.6556719198559184E-2</v>
      </c>
      <c r="Q191" s="65">
        <v>5.7591033084816445E-2</v>
      </c>
      <c r="R191" s="65">
        <v>5.1683717999999997E-2</v>
      </c>
      <c r="S191" s="65">
        <v>4.5344609731707508E-2</v>
      </c>
      <c r="T191" s="65">
        <v>2.4296952293921058E-2</v>
      </c>
      <c r="U191" s="65">
        <v>2.3035874000000001E-2</v>
      </c>
      <c r="V191" s="6">
        <v>1.9785376340751882E-2</v>
      </c>
      <c r="W191" s="117">
        <v>2.909888792718096E-4</v>
      </c>
      <c r="X191" s="116">
        <v>5.0925549640346241E-4</v>
      </c>
      <c r="Y191" s="130">
        <v>1.0400436172329415E-3</v>
      </c>
    </row>
    <row r="192" spans="1:25" x14ac:dyDescent="0.3">
      <c r="A192" s="133" t="s">
        <v>46</v>
      </c>
      <c r="E192" s="65"/>
      <c r="F192" s="65">
        <v>0.87206393148446393</v>
      </c>
      <c r="G192" s="65">
        <v>0.87829820199999997</v>
      </c>
      <c r="H192" s="65">
        <v>0.88009359688820732</v>
      </c>
      <c r="I192" s="6">
        <v>-4.912530145975369E-3</v>
      </c>
      <c r="J192" s="6">
        <v>-1.017184797155727E-2</v>
      </c>
      <c r="K192" s="6">
        <v>-2.7961194025355463E-3</v>
      </c>
      <c r="L192" s="6">
        <v>4.7936167717246153E-4</v>
      </c>
      <c r="M192" s="118">
        <v>1.1284470423775551E-4</v>
      </c>
      <c r="N192" s="65">
        <v>1.3429101653229705E-2</v>
      </c>
      <c r="O192" s="65">
        <v>1.3173819999999999E-2</v>
      </c>
      <c r="P192" s="65">
        <v>1.06266596850806E-2</v>
      </c>
      <c r="Q192" s="65">
        <v>8.0454349307558265E-2</v>
      </c>
      <c r="R192" s="65">
        <v>7.5566135000000006E-2</v>
      </c>
      <c r="S192" s="65">
        <v>7.5214122751243589E-2</v>
      </c>
      <c r="T192" s="65">
        <v>3.3885195918684961E-2</v>
      </c>
      <c r="U192" s="65">
        <v>3.2843180999999999E-2</v>
      </c>
      <c r="V192" s="6">
        <v>3.3843550136514945E-2</v>
      </c>
      <c r="W192" s="117">
        <v>5.1877126667436961E-5</v>
      </c>
      <c r="X192" s="116">
        <v>4.034497325365597E-5</v>
      </c>
      <c r="Y192" s="130">
        <v>1.5895575419830197E-4</v>
      </c>
    </row>
    <row r="193" spans="1:25" x14ac:dyDescent="0.3">
      <c r="A193" s="133" t="s">
        <v>47</v>
      </c>
      <c r="E193" s="65"/>
      <c r="F193" s="65">
        <v>0.89226491907457051</v>
      </c>
      <c r="G193" s="65">
        <v>0.90581717500000003</v>
      </c>
      <c r="H193" s="65">
        <v>0.8978373185865981</v>
      </c>
      <c r="I193" s="6">
        <v>1.2037284506871693E-3</v>
      </c>
      <c r="J193" s="6">
        <v>3.0992504819477087E-3</v>
      </c>
      <c r="K193" s="6">
        <v>4.1926964180553916E-3</v>
      </c>
      <c r="L193" s="6">
        <v>1.7655194479130436E-3</v>
      </c>
      <c r="M193" s="118">
        <v>0</v>
      </c>
      <c r="N193" s="65">
        <v>2.8423195313275744E-2</v>
      </c>
      <c r="O193" s="65">
        <v>1.3410309E-2</v>
      </c>
      <c r="P193" s="65">
        <v>1.6122750993067998E-2</v>
      </c>
      <c r="Q193" s="65">
        <v>5.2700824148545329E-2</v>
      </c>
      <c r="R193" s="65">
        <v>5.3252906000000003E-2</v>
      </c>
      <c r="S193" s="65">
        <v>5.7169561492328061E-2</v>
      </c>
      <c r="T193" s="65">
        <v>2.6586237712243076E-2</v>
      </c>
      <c r="U193" s="65">
        <v>2.7519610999999999E-2</v>
      </c>
      <c r="V193" s="6">
        <v>2.8818443804034581E-2</v>
      </c>
      <c r="W193" s="117">
        <v>0</v>
      </c>
      <c r="X193" s="116">
        <v>0</v>
      </c>
      <c r="Y193" s="130">
        <v>0</v>
      </c>
    </row>
    <row r="194" spans="1:25" x14ac:dyDescent="0.3">
      <c r="A194" s="133" t="s">
        <v>48</v>
      </c>
      <c r="E194" s="65"/>
      <c r="F194" s="65">
        <v>0.89602981848367913</v>
      </c>
      <c r="G194" s="65">
        <v>0.89579528600000002</v>
      </c>
      <c r="H194" s="65">
        <v>0.89770203045575059</v>
      </c>
      <c r="I194" s="6">
        <v>-1.7894782139109555E-3</v>
      </c>
      <c r="J194" s="6">
        <v>-3.5393275760758347E-3</v>
      </c>
      <c r="K194" s="6">
        <v>-1.9186972998915044E-3</v>
      </c>
      <c r="L194" s="6">
        <v>1.1401816226494568E-3</v>
      </c>
      <c r="M194" s="118">
        <v>-2.1935173941356591E-5</v>
      </c>
      <c r="N194" s="65">
        <v>1.2636692022240577E-2</v>
      </c>
      <c r="O194" s="65">
        <v>1.4191396E-2</v>
      </c>
      <c r="P194" s="65">
        <v>1.2465882220103922E-2</v>
      </c>
      <c r="Q194" s="65">
        <v>6.2158141522731664E-2</v>
      </c>
      <c r="R194" s="65">
        <v>5.9693657999999997E-2</v>
      </c>
      <c r="S194" s="65">
        <v>5.9007202461474326E-2</v>
      </c>
      <c r="T194" s="65">
        <v>2.9019187224407102E-2</v>
      </c>
      <c r="U194" s="65">
        <v>3.0176509000000001E-2</v>
      </c>
      <c r="V194" s="6">
        <v>3.0738029734853008E-2</v>
      </c>
      <c r="W194" s="117">
        <v>6.780664011933969E-5</v>
      </c>
      <c r="X194" s="116">
        <v>4.554781001791547E-5</v>
      </c>
      <c r="Y194" s="130">
        <v>3.474205112727099E-5</v>
      </c>
    </row>
    <row r="195" spans="1:25" x14ac:dyDescent="0.3">
      <c r="A195" s="133" t="s">
        <v>49</v>
      </c>
      <c r="E195" s="65"/>
      <c r="F195" s="65">
        <v>0.85865376618336064</v>
      </c>
      <c r="G195" s="65">
        <v>0.852282965</v>
      </c>
      <c r="H195" s="65">
        <v>0.8905100459179589</v>
      </c>
      <c r="I195" s="6">
        <v>-3.5041680326278524E-2</v>
      </c>
      <c r="J195" s="6">
        <v>-7.824366046611745E-3</v>
      </c>
      <c r="K195" s="6">
        <v>-2.2498960094613052E-2</v>
      </c>
      <c r="L195" s="6">
        <v>-8.5136414576910333E-3</v>
      </c>
      <c r="M195" s="118">
        <v>-6.9307754151534477E-6</v>
      </c>
      <c r="N195" s="65">
        <v>1.7819023592359512E-2</v>
      </c>
      <c r="O195" s="65">
        <v>1.8546852999999999E-2</v>
      </c>
      <c r="P195" s="65">
        <v>1.4233839570947249E-2</v>
      </c>
      <c r="Q195" s="65">
        <v>8.9649579995009845E-2</v>
      </c>
      <c r="R195" s="65">
        <v>9.6187671000000002E-2</v>
      </c>
      <c r="S195" s="65">
        <v>7.0419665402891879E-2</v>
      </c>
      <c r="T195" s="65">
        <v>3.3759807047212445E-2</v>
      </c>
      <c r="U195" s="65">
        <v>3.2896712000000002E-2</v>
      </c>
      <c r="V195" s="6">
        <v>2.4814618065915194E-2</v>
      </c>
      <c r="W195" s="117">
        <v>1.3861550830306895E-5</v>
      </c>
      <c r="X195" s="116">
        <v>0</v>
      </c>
      <c r="Y195" s="130">
        <v>0</v>
      </c>
    </row>
    <row r="196" spans="1:25" x14ac:dyDescent="0.3">
      <c r="A196" s="133" t="s">
        <v>50</v>
      </c>
      <c r="E196" s="65"/>
      <c r="F196" s="65">
        <v>0.90134734206156941</v>
      </c>
      <c r="G196" s="65">
        <v>0.92246333599999997</v>
      </c>
      <c r="H196" s="65">
        <v>0.9177147841255997</v>
      </c>
      <c r="I196" s="6">
        <v>-5.8094450948149579E-3</v>
      </c>
      <c r="J196" s="6">
        <v>1.9333534535004304E-3</v>
      </c>
      <c r="K196" s="6">
        <v>-9.0855457263769313E-5</v>
      </c>
      <c r="L196" s="6">
        <v>-2.076371136976618E-3</v>
      </c>
      <c r="M196" s="118">
        <v>1.8273088123543909E-5</v>
      </c>
      <c r="N196" s="65">
        <v>2.5569558235117994E-2</v>
      </c>
      <c r="O196" s="65">
        <v>1.4211556E-2</v>
      </c>
      <c r="P196" s="65">
        <v>1.6322139845907836E-2</v>
      </c>
      <c r="Q196" s="65">
        <v>3.7273741800266748E-2</v>
      </c>
      <c r="R196" s="65">
        <v>3.4709102999999998E-2</v>
      </c>
      <c r="S196" s="65">
        <v>3.5900566942869604E-2</v>
      </c>
      <c r="T196" s="65">
        <v>3.5488173330792891E-2</v>
      </c>
      <c r="U196" s="65">
        <v>2.8417439999999999E-2</v>
      </c>
      <c r="V196" s="6">
        <v>2.9876435528419829E-2</v>
      </c>
      <c r="W196" s="117">
        <v>1.7420180189988839E-4</v>
      </c>
      <c r="X196" s="116">
        <v>5.6732760332453978E-5</v>
      </c>
      <c r="Y196" s="130">
        <v>1.3374036923971509E-4</v>
      </c>
    </row>
    <row r="197" spans="1:25" x14ac:dyDescent="0.3">
      <c r="A197" s="133" t="s">
        <v>51</v>
      </c>
      <c r="E197" s="65"/>
      <c r="F197" s="65">
        <v>0.92145696376700814</v>
      </c>
      <c r="G197" s="65">
        <v>0.92618898199999999</v>
      </c>
      <c r="H197" s="65">
        <v>0.9370108579944646</v>
      </c>
      <c r="I197" s="6">
        <v>-1.3187885110960473E-2</v>
      </c>
      <c r="J197" s="6">
        <v>-2.9711529732389177E-4</v>
      </c>
      <c r="K197" s="6">
        <v>-7.5056389136935672E-3</v>
      </c>
      <c r="L197" s="6">
        <v>-2.525236926896858E-3</v>
      </c>
      <c r="M197" s="118">
        <v>3.1046317401621547E-5</v>
      </c>
      <c r="N197" s="65">
        <v>1.4566016784814811E-2</v>
      </c>
      <c r="O197" s="65">
        <v>1.1052493E-2</v>
      </c>
      <c r="P197" s="65">
        <v>9.8594847775175642E-3</v>
      </c>
      <c r="Q197" s="65">
        <v>4.1398788210397573E-2</v>
      </c>
      <c r="R197" s="65">
        <v>4.0438122999999999E-2</v>
      </c>
      <c r="S197" s="65">
        <v>3.3412816691505219E-2</v>
      </c>
      <c r="T197" s="65">
        <v>2.1940553110340443E-2</v>
      </c>
      <c r="U197" s="65">
        <v>2.1645155999999999E-2</v>
      </c>
      <c r="V197" s="6">
        <v>1.9267617628273365E-2</v>
      </c>
      <c r="W197" s="117">
        <v>3.2990287981074837E-4</v>
      </c>
      <c r="X197" s="116">
        <v>3.1483863484310886E-4</v>
      </c>
      <c r="Y197" s="130">
        <v>3.5341707472855014E-4</v>
      </c>
    </row>
    <row r="198" spans="1:25" x14ac:dyDescent="0.3">
      <c r="A198" s="133" t="s">
        <v>52</v>
      </c>
      <c r="E198" s="65"/>
      <c r="F198" s="65">
        <v>0.9418121796542438</v>
      </c>
      <c r="G198" s="65">
        <v>0.93973684700000004</v>
      </c>
      <c r="H198" s="65">
        <v>0.96271024227708557</v>
      </c>
      <c r="I198" s="6">
        <v>-2.1935728949963651E-2</v>
      </c>
      <c r="J198" s="6">
        <v>-1.4845412755682959E-2</v>
      </c>
      <c r="K198" s="6">
        <v>-9.0394043413343748E-3</v>
      </c>
      <c r="L198" s="6">
        <v>-7.6506530229853154E-3</v>
      </c>
      <c r="M198" s="118">
        <v>3.8846230013902237E-4</v>
      </c>
      <c r="N198" s="65">
        <v>9.2607071496829119E-3</v>
      </c>
      <c r="O198" s="65">
        <v>1.1581576E-2</v>
      </c>
      <c r="P198" s="65">
        <v>5.565106428229623E-3</v>
      </c>
      <c r="Q198" s="65">
        <v>3.5896099383198682E-2</v>
      </c>
      <c r="R198" s="65">
        <v>2.8369548000000001E-2</v>
      </c>
      <c r="S198" s="65">
        <v>2.3093419350264963E-2</v>
      </c>
      <c r="T198" s="65">
        <v>1.1310919989575188E-2</v>
      </c>
      <c r="U198" s="65">
        <v>1.8488020000000001E-2</v>
      </c>
      <c r="V198" s="6">
        <v>7.2488169718022792E-3</v>
      </c>
      <c r="W198" s="117">
        <v>6.9498740335331417E-4</v>
      </c>
      <c r="X198" s="116">
        <v>1.0802387150471941E-3</v>
      </c>
      <c r="Y198" s="130">
        <v>1.2760753593392764E-3</v>
      </c>
    </row>
    <row r="199" spans="1:25" x14ac:dyDescent="0.3">
      <c r="A199" s="133" t="s">
        <v>53</v>
      </c>
      <c r="E199" s="65"/>
      <c r="F199" s="65">
        <v>0.86997527889149717</v>
      </c>
      <c r="G199" s="65">
        <v>0.88002588800000003</v>
      </c>
      <c r="H199" s="65">
        <v>0.88414366016603885</v>
      </c>
      <c r="I199" s="6">
        <v>-9.1430767202902441E-3</v>
      </c>
      <c r="J199" s="6">
        <v>-3.2567717713838616E-3</v>
      </c>
      <c r="K199" s="6">
        <v>4.8653625684076801E-3</v>
      </c>
      <c r="L199" s="6">
        <v>-1.5356966794345638E-3</v>
      </c>
      <c r="M199" s="118">
        <v>8.7814832752215624E-5</v>
      </c>
      <c r="N199" s="65">
        <v>2.9239462367825167E-2</v>
      </c>
      <c r="O199" s="65">
        <v>3.7302694999999997E-2</v>
      </c>
      <c r="P199" s="65">
        <v>2.0757505920498433E-2</v>
      </c>
      <c r="Q199" s="65">
        <v>6.6310738101668154E-2</v>
      </c>
      <c r="R199" s="65">
        <v>5.4681023000000002E-2</v>
      </c>
      <c r="S199" s="65">
        <v>6.5361243119241755E-2</v>
      </c>
      <c r="T199" s="65">
        <v>3.4277167251802146E-2</v>
      </c>
      <c r="U199" s="65">
        <v>2.7803185000000001E-2</v>
      </c>
      <c r="V199" s="6">
        <v>2.950447944646651E-2</v>
      </c>
      <c r="W199" s="117">
        <v>6.2322122276003901E-5</v>
      </c>
      <c r="X199" s="116">
        <v>4.8139411736388583E-5</v>
      </c>
      <c r="Y199" s="130">
        <v>1.4304559975841186E-4</v>
      </c>
    </row>
    <row r="200" spans="1:25" x14ac:dyDescent="0.3">
      <c r="A200" s="133" t="s">
        <v>54</v>
      </c>
      <c r="E200" s="65"/>
      <c r="F200" s="65">
        <v>0.89922321107052827</v>
      </c>
      <c r="G200" s="65">
        <v>0.90834731499999999</v>
      </c>
      <c r="H200" s="65">
        <v>0.92227126700968998</v>
      </c>
      <c r="I200" s="6">
        <v>-1.8486003974425902E-2</v>
      </c>
      <c r="J200" s="6">
        <v>-6.6537946019946071E-3</v>
      </c>
      <c r="K200" s="6">
        <v>-1.2908091824055855E-2</v>
      </c>
      <c r="L200" s="6">
        <v>-4.0244711360086644E-3</v>
      </c>
      <c r="M200" s="118">
        <v>-5.1937930683870486E-5</v>
      </c>
      <c r="N200" s="65">
        <v>1.0725860383764597E-2</v>
      </c>
      <c r="O200" s="65">
        <v>9.5427849999999998E-3</v>
      </c>
      <c r="P200" s="65">
        <v>7.7049651317679631E-3</v>
      </c>
      <c r="Q200" s="65">
        <v>6.0316888728844074E-2</v>
      </c>
      <c r="R200" s="65">
        <v>5.6444002E-2</v>
      </c>
      <c r="S200" s="65">
        <v>4.5472353540366182E-2</v>
      </c>
      <c r="T200" s="65">
        <v>2.9579710890477905E-2</v>
      </c>
      <c r="U200" s="65">
        <v>2.5534814999999999E-2</v>
      </c>
      <c r="V200" s="6">
        <v>2.3532791809230288E-2</v>
      </c>
      <c r="W200" s="117">
        <v>5.1442975461700706E-5</v>
      </c>
      <c r="X200" s="116">
        <v>5.2432885906040267E-5</v>
      </c>
      <c r="Y200" s="130">
        <v>0</v>
      </c>
    </row>
    <row r="201" spans="1:25" x14ac:dyDescent="0.3">
      <c r="A201" s="133" t="s">
        <v>55</v>
      </c>
      <c r="E201" s="65"/>
      <c r="F201" s="65">
        <v>0.89100747922065715</v>
      </c>
      <c r="G201" s="65">
        <v>0.90129807699999998</v>
      </c>
      <c r="H201" s="65">
        <v>0.90426832440305882</v>
      </c>
      <c r="I201" s="6">
        <v>-8.115546292730258E-3</v>
      </c>
      <c r="J201" s="6">
        <v>5.6398576432753096E-3</v>
      </c>
      <c r="K201" s="6">
        <v>-6.4884064584384768E-3</v>
      </c>
      <c r="L201" s="6">
        <v>-6.1233385534208255E-3</v>
      </c>
      <c r="M201" s="118">
        <v>2.1675423537775928E-5</v>
      </c>
      <c r="N201" s="65">
        <v>1.9174734467525142E-2</v>
      </c>
      <c r="O201" s="65">
        <v>1.5769231000000002E-2</v>
      </c>
      <c r="P201" s="65">
        <v>2.2000554890842568E-2</v>
      </c>
      <c r="Q201" s="65">
        <v>5.6481319851937391E-2</v>
      </c>
      <c r="R201" s="65">
        <v>5.0402097999999999E-2</v>
      </c>
      <c r="S201" s="65">
        <v>4.6953302467530218E-2</v>
      </c>
      <c r="T201" s="65">
        <v>3.3233520873336649E-2</v>
      </c>
      <c r="U201" s="65">
        <v>3.2430069999999998E-2</v>
      </c>
      <c r="V201" s="6">
        <v>2.6708456883247498E-2</v>
      </c>
      <c r="W201" s="117">
        <v>0</v>
      </c>
      <c r="X201" s="116">
        <v>0</v>
      </c>
      <c r="Y201" s="130">
        <v>2.1675423537775928E-5</v>
      </c>
    </row>
    <row r="202" spans="1:25" x14ac:dyDescent="0.3">
      <c r="A202" s="133" t="s">
        <v>56</v>
      </c>
      <c r="E202" s="65"/>
      <c r="F202" s="65">
        <v>0.85608383554170309</v>
      </c>
      <c r="G202" s="65">
        <v>0.86266912399999995</v>
      </c>
      <c r="H202" s="65">
        <v>0.88760283369544646</v>
      </c>
      <c r="I202" s="6">
        <v>-2.8226353924594938E-2</v>
      </c>
      <c r="J202" s="6">
        <v>-3.6072730463301735E-3</v>
      </c>
      <c r="K202" s="6">
        <v>-1.9929014452565882E-2</v>
      </c>
      <c r="L202" s="6">
        <v>-7.97837956869063E-3</v>
      </c>
      <c r="M202" s="118">
        <v>6.3161760370851407E-5</v>
      </c>
      <c r="N202" s="65">
        <v>1.6952163495134516E-2</v>
      </c>
      <c r="O202" s="65">
        <v>1.5876819E-2</v>
      </c>
      <c r="P202" s="65">
        <v>1.6003611638320221E-2</v>
      </c>
      <c r="Q202" s="65">
        <v>9.1486957737039826E-2</v>
      </c>
      <c r="R202" s="65">
        <v>8.4382086999999995E-2</v>
      </c>
      <c r="S202" s="65">
        <v>6.8005507915954028E-2</v>
      </c>
      <c r="T202" s="65">
        <v>3.5410531136918923E-2</v>
      </c>
      <c r="U202" s="65">
        <v>3.7007392E-2</v>
      </c>
      <c r="V202" s="6">
        <v>2.8230581999768828E-2</v>
      </c>
      <c r="W202" s="117">
        <v>3.3677007191724887E-6</v>
      </c>
      <c r="X202" s="116">
        <v>9.3468029260591414E-6</v>
      </c>
      <c r="Y202" s="130">
        <v>6.951901219346722E-5</v>
      </c>
    </row>
    <row r="203" spans="1:25" x14ac:dyDescent="0.3">
      <c r="A203" s="133" t="s">
        <v>57</v>
      </c>
      <c r="E203" s="65"/>
      <c r="F203" s="65">
        <v>0.87669058112899445</v>
      </c>
      <c r="G203" s="65">
        <v>0.89745562800000001</v>
      </c>
      <c r="H203" s="65">
        <v>0.90475139797698423</v>
      </c>
      <c r="I203" s="6">
        <v>-1.7678293412486945E-2</v>
      </c>
      <c r="J203" s="6">
        <v>-5.9453983801230816E-3</v>
      </c>
      <c r="K203" s="6">
        <v>8.0683097356644418E-4</v>
      </c>
      <c r="L203" s="6">
        <v>-1.1182879043617276E-2</v>
      </c>
      <c r="M203" s="118">
        <v>1.8348467878387414E-4</v>
      </c>
      <c r="N203" s="65">
        <v>2.3344950369300784E-2</v>
      </c>
      <c r="O203" s="65">
        <v>1.2889296999999999E-2</v>
      </c>
      <c r="P203" s="65">
        <v>1.0532231040260359E-2</v>
      </c>
      <c r="Q203" s="65">
        <v>4.5476537871285257E-2</v>
      </c>
      <c r="R203" s="65">
        <v>3.9077584999999998E-2</v>
      </c>
      <c r="S203" s="65">
        <v>4.3083892409209068E-2</v>
      </c>
      <c r="T203" s="65">
        <v>5.4412331697876425E-2</v>
      </c>
      <c r="U203" s="65">
        <v>5.0459925000000003E-2</v>
      </c>
      <c r="V203" s="6">
        <v>4.1253249305320934E-2</v>
      </c>
      <c r="W203" s="117">
        <v>1.1339839881460874E-5</v>
      </c>
      <c r="X203" s="116">
        <v>2.850038119259845E-5</v>
      </c>
      <c r="Y203" s="130">
        <v>2.034047893209038E-4</v>
      </c>
    </row>
    <row r="204" spans="1:25" x14ac:dyDescent="0.3">
      <c r="A204" s="133" t="s">
        <v>58</v>
      </c>
      <c r="E204" s="65"/>
      <c r="F204" s="65">
        <v>0.90623555158277591</v>
      </c>
      <c r="G204" s="65">
        <v>0.90326765099999995</v>
      </c>
      <c r="H204" s="65">
        <v>0.9086115992970123</v>
      </c>
      <c r="I204" s="6">
        <v>-3.859998005624421E-3</v>
      </c>
      <c r="J204" s="6">
        <v>2.4186405905244138E-4</v>
      </c>
      <c r="K204" s="6">
        <v>-1.9670581443496857E-3</v>
      </c>
      <c r="L204" s="6">
        <v>-2.961702104731373E-4</v>
      </c>
      <c r="M204" s="118">
        <v>-1.8506349819567993E-4</v>
      </c>
      <c r="N204" s="65">
        <v>2.0065961840766883E-2</v>
      </c>
      <c r="O204" s="65">
        <v>1.5967631999999999E-2</v>
      </c>
      <c r="P204" s="65">
        <v>1.6648026841348459E-2</v>
      </c>
      <c r="Q204" s="65">
        <v>4.2566963597694421E-2</v>
      </c>
      <c r="R204" s="65">
        <v>3.9718326999999998E-2</v>
      </c>
      <c r="S204" s="65">
        <v>3.9175587154497524E-2</v>
      </c>
      <c r="T204" s="65">
        <v>3.0699996917670992E-2</v>
      </c>
      <c r="U204" s="65">
        <v>4.0830193000000001E-2</v>
      </c>
      <c r="V204" s="6">
        <v>3.5468924748362357E-2</v>
      </c>
      <c r="W204" s="117">
        <v>2.4658632062386337E-4</v>
      </c>
      <c r="X204" s="116">
        <v>1.2354067576749646E-4</v>
      </c>
      <c r="Y204" s="130">
        <v>0</v>
      </c>
    </row>
    <row r="205" spans="1:25" x14ac:dyDescent="0.3">
      <c r="A205" s="133" t="s">
        <v>59</v>
      </c>
      <c r="E205" s="65"/>
      <c r="F205" s="65">
        <v>0.87272751308762098</v>
      </c>
      <c r="G205" s="65">
        <v>0.86734358199999995</v>
      </c>
      <c r="H205" s="65">
        <v>0.8865951603992086</v>
      </c>
      <c r="I205" s="6">
        <v>-1.6559612855398198E-2</v>
      </c>
      <c r="J205" s="6">
        <v>-1.5138347411896742E-3</v>
      </c>
      <c r="K205" s="6">
        <v>-6.3112737338200386E-3</v>
      </c>
      <c r="L205" s="6">
        <v>-8.3973915234883401E-3</v>
      </c>
      <c r="M205" s="118">
        <v>7.175496903968489E-4</v>
      </c>
      <c r="N205" s="65">
        <v>1.6844693564592037E-2</v>
      </c>
      <c r="O205" s="65">
        <v>1.7948331000000001E-2</v>
      </c>
      <c r="P205" s="65">
        <v>1.4977124707765081E-2</v>
      </c>
      <c r="Q205" s="65">
        <v>6.1257997990587489E-2</v>
      </c>
      <c r="R205" s="65">
        <v>6.3375915000000005E-2</v>
      </c>
      <c r="S205" s="65">
        <v>5.6005682761473705E-2</v>
      </c>
      <c r="T205" s="65">
        <v>4.8971498069906402E-2</v>
      </c>
      <c r="U205" s="65">
        <v>5.1165009999999997E-2</v>
      </c>
      <c r="V205" s="6">
        <v>4.167086251146486E-2</v>
      </c>
      <c r="W205" s="117">
        <v>2.379567447517318E-5</v>
      </c>
      <c r="X205" s="116">
        <v>1.0784636207259139E-5</v>
      </c>
      <c r="Y205" s="130">
        <v>7.3483984573806502E-4</v>
      </c>
    </row>
    <row r="206" spans="1:25" x14ac:dyDescent="0.3">
      <c r="A206" s="133" t="s">
        <v>60</v>
      </c>
      <c r="E206" s="65"/>
      <c r="F206" s="65">
        <v>0.91148047931967535</v>
      </c>
      <c r="G206" s="65">
        <v>0.91271204800000005</v>
      </c>
      <c r="H206" s="65">
        <v>0.91807955319541301</v>
      </c>
      <c r="I206" s="6">
        <v>-5.9832895355752536E-3</v>
      </c>
      <c r="J206" s="6">
        <v>-3.9506158571770866E-2</v>
      </c>
      <c r="K206" s="6">
        <v>-1.2250800511395266E-3</v>
      </c>
      <c r="L206" s="6">
        <v>-8.8356403092288219E-4</v>
      </c>
      <c r="M206" s="118">
        <v>-3.8286905583230622E-5</v>
      </c>
      <c r="N206" s="65">
        <v>1.5033587897909506E-2</v>
      </c>
      <c r="O206" s="65">
        <v>1.5900286999999999E-2</v>
      </c>
      <c r="P206" s="65">
        <v>1.1644317655781325E-2</v>
      </c>
      <c r="Q206" s="65">
        <v>5.2271057296182921E-2</v>
      </c>
      <c r="R206" s="65">
        <v>4.9543444999999998E-2</v>
      </c>
      <c r="S206" s="65">
        <v>4.968217109695193E-2</v>
      </c>
      <c r="T206" s="65">
        <v>2.1117367851036194E-2</v>
      </c>
      <c r="U206" s="65">
        <v>2.1762406000000001E-2</v>
      </c>
      <c r="V206" s="6">
        <v>2.0556322894595216E-2</v>
      </c>
      <c r="W206" s="117">
        <v>5.9201064226189855E-5</v>
      </c>
      <c r="X206" s="116">
        <v>2.4899778391972311E-5</v>
      </c>
      <c r="Y206" s="130">
        <v>3.7635157258504603E-6</v>
      </c>
    </row>
    <row r="207" spans="1:25" x14ac:dyDescent="0.3">
      <c r="A207" s="133" t="s">
        <v>61</v>
      </c>
      <c r="E207" s="65"/>
      <c r="F207" s="65">
        <v>0.81904322745725622</v>
      </c>
      <c r="G207" s="65">
        <v>0.81311385899999999</v>
      </c>
      <c r="H207" s="65">
        <v>0.79944332176764399</v>
      </c>
      <c r="I207" s="6">
        <v>1.6635221460984173E-2</v>
      </c>
      <c r="J207" s="6">
        <v>4.7458405994101838E-2</v>
      </c>
      <c r="K207" s="6">
        <v>5.4696984060378304E-3</v>
      </c>
      <c r="L207" s="6">
        <v>-3.6278308560406466E-3</v>
      </c>
      <c r="M207" s="118">
        <v>-2.3166734396933035E-5</v>
      </c>
      <c r="N207" s="65">
        <v>8.6400665455104386E-2</v>
      </c>
      <c r="O207" s="65">
        <v>8.9393840000000002E-2</v>
      </c>
      <c r="P207" s="65">
        <v>0.10254699355625882</v>
      </c>
      <c r="Q207" s="65">
        <v>3.3119049556513958E-2</v>
      </c>
      <c r="R207" s="65">
        <v>3.6640832999999998E-2</v>
      </c>
      <c r="S207" s="65">
        <v>4.0349639684294808E-2</v>
      </c>
      <c r="T207" s="65">
        <v>6.1274310358857512E-2</v>
      </c>
      <c r="U207" s="65">
        <v>6.0691383000000002E-2</v>
      </c>
      <c r="V207" s="6">
        <v>5.735501582338811E-2</v>
      </c>
      <c r="W207" s="117">
        <v>1.808301914087576E-5</v>
      </c>
      <c r="X207" s="116">
        <v>2.825044965299031E-5</v>
      </c>
      <c r="Y207" s="130">
        <v>0</v>
      </c>
    </row>
    <row r="208" spans="1:25" x14ac:dyDescent="0.3">
      <c r="A208" s="133" t="s">
        <v>62</v>
      </c>
      <c r="E208" s="65"/>
      <c r="F208" s="65">
        <v>0.89436000302476726</v>
      </c>
      <c r="G208" s="65">
        <v>0.90121560199999995</v>
      </c>
      <c r="H208" s="65">
        <v>0.91688555658997206</v>
      </c>
      <c r="I208" s="6">
        <v>-1.9097754077588514E-2</v>
      </c>
      <c r="J208" s="6">
        <v>-1.6827238527811709E-3</v>
      </c>
      <c r="K208" s="6">
        <v>-6.5087970425023664E-3</v>
      </c>
      <c r="L208" s="6">
        <v>-7.126655474405965E-3</v>
      </c>
      <c r="M208" s="118">
        <v>1.6800731984533179E-5</v>
      </c>
      <c r="N208" s="65">
        <v>2.0783335124313955E-2</v>
      </c>
      <c r="O208" s="65">
        <v>1.4988761999999999E-2</v>
      </c>
      <c r="P208" s="65">
        <v>1.2451788801702354E-2</v>
      </c>
      <c r="Q208" s="65">
        <v>5.3617979853457988E-2</v>
      </c>
      <c r="R208" s="65">
        <v>5.2871152999999997E-2</v>
      </c>
      <c r="S208" s="65">
        <v>4.6735769384226626E-2</v>
      </c>
      <c r="T208" s="65">
        <v>3.1147142987912872E-2</v>
      </c>
      <c r="U208" s="65">
        <v>3.0826942E-2</v>
      </c>
      <c r="V208" s="6">
        <v>2.3860387019550473E-2</v>
      </c>
      <c r="W208" s="117">
        <v>7.9599138737318869E-6</v>
      </c>
      <c r="X208" s="116">
        <v>0</v>
      </c>
      <c r="Y208" s="130">
        <v>2.0780688921399123E-5</v>
      </c>
    </row>
    <row r="209" spans="1:25" x14ac:dyDescent="0.3">
      <c r="A209" s="133" t="s">
        <v>63</v>
      </c>
      <c r="E209" s="65"/>
      <c r="F209" s="65">
        <v>0.90252210187913817</v>
      </c>
      <c r="G209" s="65">
        <v>0.89611372099999997</v>
      </c>
      <c r="H209" s="65">
        <v>0.89967574325116229</v>
      </c>
      <c r="I209" s="6">
        <v>-3.578318115932122E-4</v>
      </c>
      <c r="J209" s="6">
        <v>9.5712126856401097E-3</v>
      </c>
      <c r="K209" s="6">
        <v>-5.8911101187792067E-3</v>
      </c>
      <c r="L209" s="6">
        <v>-9.993011904310841E-3</v>
      </c>
      <c r="M209" s="118">
        <v>0</v>
      </c>
      <c r="N209" s="65">
        <v>1.3280263308967049E-2</v>
      </c>
      <c r="O209" s="65">
        <v>1.6922831999999999E-2</v>
      </c>
      <c r="P209" s="65">
        <v>3.0589522209633943E-2</v>
      </c>
      <c r="Q209" s="65">
        <v>4.393585671093421E-2</v>
      </c>
      <c r="R209" s="65">
        <v>4.7543202999999999E-2</v>
      </c>
      <c r="S209" s="65">
        <v>3.9848419736687894E-2</v>
      </c>
      <c r="T209" s="65">
        <v>4.026177810096062E-2</v>
      </c>
      <c r="U209" s="65">
        <v>3.9340607E-2</v>
      </c>
      <c r="V209" s="6">
        <v>2.9808180646169472E-2</v>
      </c>
      <c r="W209" s="117">
        <v>0</v>
      </c>
      <c r="X209" s="116">
        <v>0</v>
      </c>
      <c r="Y209" s="130">
        <v>0</v>
      </c>
    </row>
    <row r="210" spans="1:25" x14ac:dyDescent="0.3">
      <c r="A210" s="133" t="s">
        <v>151</v>
      </c>
      <c r="E210" s="65"/>
      <c r="F210" s="65">
        <v>0.8376225138992377</v>
      </c>
      <c r="G210" s="65">
        <v>0.84215191300000003</v>
      </c>
      <c r="H210" s="65">
        <v>0.8412269322104734</v>
      </c>
      <c r="I210" s="6">
        <v>-1.3397187608544803E-3</v>
      </c>
      <c r="J210" s="6">
        <v>1.7496676522703192E-3</v>
      </c>
      <c r="K210" s="6">
        <v>1.6986943151828908E-3</v>
      </c>
      <c r="L210" s="6">
        <v>-7.9149216878973694E-5</v>
      </c>
      <c r="M210" s="118">
        <v>-1.0662590962683778E-3</v>
      </c>
      <c r="N210" s="65">
        <v>1.7304789744177606E-2</v>
      </c>
      <c r="O210" s="65">
        <v>1.2066873000000001E-2</v>
      </c>
      <c r="P210" s="65">
        <v>1.2832684693303184E-2</v>
      </c>
      <c r="Q210" s="65">
        <v>2.2534915267190158E-2</v>
      </c>
      <c r="R210" s="65">
        <v>2.2905338000000001E-2</v>
      </c>
      <c r="S210" s="65">
        <v>2.441882094877797E-2</v>
      </c>
      <c r="T210" s="65">
        <v>0.11657925908943276</v>
      </c>
      <c r="U210" s="65">
        <v>0.117717556</v>
      </c>
      <c r="V210" s="6">
        <v>0.11706925832783741</v>
      </c>
      <c r="W210" s="117">
        <v>5.8868764448520277E-3</v>
      </c>
      <c r="X210" s="116">
        <v>5.058449308145951E-3</v>
      </c>
      <c r="Y210" s="130">
        <v>4.4064037802306116E-3</v>
      </c>
    </row>
    <row r="211" spans="1:25" s="121" customFormat="1" ht="15.6" x14ac:dyDescent="0.3">
      <c r="A211" s="207" t="s">
        <v>173</v>
      </c>
      <c r="B211" s="208"/>
      <c r="C211" s="208"/>
      <c r="D211" s="208"/>
      <c r="E211" s="208"/>
      <c r="F211" s="208"/>
      <c r="G211" s="208"/>
      <c r="H211" s="208"/>
      <c r="I211" s="208"/>
      <c r="J211" s="208"/>
      <c r="K211" s="208"/>
      <c r="L211" s="208"/>
      <c r="M211" s="208"/>
      <c r="N211" s="208"/>
      <c r="O211" s="208"/>
      <c r="P211" s="208"/>
      <c r="Q211" s="208"/>
      <c r="R211" s="208"/>
      <c r="S211" s="208"/>
      <c r="T211" s="208"/>
      <c r="U211" s="208"/>
      <c r="V211" s="208"/>
      <c r="W211" s="208"/>
      <c r="X211" s="208"/>
      <c r="Y211" s="209"/>
    </row>
    <row r="212" spans="1:25" ht="15" customHeight="1" x14ac:dyDescent="0.3">
      <c r="A212" s="133" t="s">
        <v>14</v>
      </c>
      <c r="F212" s="65">
        <v>0.93055621866793981</v>
      </c>
      <c r="G212" s="65">
        <v>0.94648500596952034</v>
      </c>
      <c r="H212" s="65">
        <v>0.9355703498503195</v>
      </c>
      <c r="I212" s="6">
        <v>2.9502624684105694E-3</v>
      </c>
      <c r="J212" s="6">
        <v>5.7541957702082324E-3</v>
      </c>
      <c r="K212" s="6">
        <v>6.3882931746763599E-4</v>
      </c>
      <c r="L212" s="6">
        <v>5.6079847517019263E-4</v>
      </c>
      <c r="M212" s="118">
        <v>-5.96804534590473E-5</v>
      </c>
      <c r="N212" s="65">
        <v>2.3943661971830985E-2</v>
      </c>
      <c r="O212" s="65">
        <v>1.2477467986984105E-2</v>
      </c>
      <c r="P212" s="65">
        <v>2.0128680577275366E-2</v>
      </c>
      <c r="Q212" s="65">
        <v>1.9622821675817619E-2</v>
      </c>
      <c r="R212" s="65">
        <v>1.5380293559941006E-2</v>
      </c>
      <c r="S212" s="65">
        <v>1.8140386935346947E-2</v>
      </c>
      <c r="T212" s="65">
        <v>2.5399856767724993E-2</v>
      </c>
      <c r="U212" s="65">
        <v>2.5352903996067138E-2</v>
      </c>
      <c r="V212" s="6">
        <v>2.593717885706626E-2</v>
      </c>
      <c r="W212" s="117">
        <v>3.3420864168059203E-4</v>
      </c>
      <c r="X212" s="116">
        <v>1.8727906922302596E-4</v>
      </c>
      <c r="Y212" s="130">
        <v>2.0106340199276172E-4</v>
      </c>
    </row>
    <row r="213" spans="1:25" ht="15" customHeight="1" x14ac:dyDescent="0.3">
      <c r="A213" s="133" t="s">
        <v>15</v>
      </c>
      <c r="F213" s="65">
        <v>0.94746629474662947</v>
      </c>
      <c r="G213" s="65">
        <v>0.93469785575048736</v>
      </c>
      <c r="H213" s="65">
        <v>0.93067226890756305</v>
      </c>
      <c r="I213" s="6">
        <v>1.040980634099542E-2</v>
      </c>
      <c r="J213" s="6">
        <v>1.581743016269779E-3</v>
      </c>
      <c r="K213" s="6">
        <v>1.0697815792249512E-2</v>
      </c>
      <c r="L213" s="6">
        <v>-1.048068423581721E-3</v>
      </c>
      <c r="M213" s="118">
        <v>0</v>
      </c>
      <c r="N213" s="65">
        <v>1.6271501627150162E-2</v>
      </c>
      <c r="O213" s="65">
        <v>1.2670565302144249E-2</v>
      </c>
      <c r="P213" s="65">
        <v>1.523109243697479E-2</v>
      </c>
      <c r="Q213" s="65">
        <v>1.9060901906090191E-2</v>
      </c>
      <c r="R213" s="65">
        <v>2.046783625730994E-2</v>
      </c>
      <c r="S213" s="65">
        <v>3.0462184873949579E-2</v>
      </c>
      <c r="T213" s="65">
        <v>1.7201301720130173E-2</v>
      </c>
      <c r="U213" s="65">
        <v>3.2163742690058478E-2</v>
      </c>
      <c r="V213" s="6">
        <v>2.3634453781512604E-2</v>
      </c>
      <c r="W213" s="117">
        <v>0</v>
      </c>
      <c r="X213" s="116">
        <v>0</v>
      </c>
      <c r="Y213" s="130">
        <v>0</v>
      </c>
    </row>
    <row r="214" spans="1:25" ht="15" customHeight="1" x14ac:dyDescent="0.3">
      <c r="A214" s="133" t="s">
        <v>16</v>
      </c>
      <c r="F214" s="65">
        <v>0.92666627064274687</v>
      </c>
      <c r="G214" s="65">
        <v>0.93402999022981181</v>
      </c>
      <c r="H214" s="65">
        <v>0.9341897313287677</v>
      </c>
      <c r="I214" s="6">
        <v>-3.8416008924884171E-3</v>
      </c>
      <c r="J214" s="6">
        <v>-1.3672489625780866E-2</v>
      </c>
      <c r="K214" s="6">
        <v>-9.7967985310136452E-4</v>
      </c>
      <c r="L214" s="6">
        <v>-2.4081251973002704E-3</v>
      </c>
      <c r="M214" s="118">
        <v>2.230554519816774E-4</v>
      </c>
      <c r="N214" s="65">
        <v>1.4628133539265772E-2</v>
      </c>
      <c r="O214" s="65">
        <v>9.3312376987666912E-3</v>
      </c>
      <c r="P214" s="65">
        <v>1.1387121611216923E-2</v>
      </c>
      <c r="Q214" s="65">
        <v>2.125163359866936E-2</v>
      </c>
      <c r="R214" s="65">
        <v>1.401809608767682E-2</v>
      </c>
      <c r="S214" s="65">
        <v>1.6655184990071726E-2</v>
      </c>
      <c r="T214" s="65">
        <v>3.706783889746941E-2</v>
      </c>
      <c r="U214" s="65">
        <v>4.2365801509423276E-2</v>
      </c>
      <c r="V214" s="6">
        <v>3.7308695006146073E-2</v>
      </c>
      <c r="W214" s="117">
        <v>2.2276345491267674E-4</v>
      </c>
      <c r="X214" s="116">
        <v>1.4159693017855372E-4</v>
      </c>
      <c r="Y214" s="130">
        <v>4.0523564452729264E-4</v>
      </c>
    </row>
    <row r="215" spans="1:25" ht="15" customHeight="1" x14ac:dyDescent="0.3">
      <c r="A215" s="133" t="s">
        <v>17</v>
      </c>
      <c r="F215" s="65">
        <v>0.91245756609402329</v>
      </c>
      <c r="G215" s="65">
        <v>0.91712538226299689</v>
      </c>
      <c r="H215" s="65">
        <v>0.90549535177952578</v>
      </c>
      <c r="I215" s="6">
        <v>9.2961223989843633E-3</v>
      </c>
      <c r="J215" s="6">
        <v>2.0837516709956885E-2</v>
      </c>
      <c r="K215" s="6">
        <v>-4.0307371781325013E-4</v>
      </c>
      <c r="L215" s="6">
        <v>-3.9181441070670706E-3</v>
      </c>
      <c r="M215" s="118">
        <v>8.0802534586540796E-6</v>
      </c>
      <c r="N215" s="65">
        <v>4.0787984775228887E-2</v>
      </c>
      <c r="O215" s="65">
        <v>4.0316004077471969E-2</v>
      </c>
      <c r="P215" s="65">
        <v>5.4238406953077724E-2</v>
      </c>
      <c r="Q215" s="65">
        <v>2.6643349449645099E-2</v>
      </c>
      <c r="R215" s="65">
        <v>2.4770642201834864E-2</v>
      </c>
      <c r="S215" s="65">
        <v>2.530392210792673E-2</v>
      </c>
      <c r="T215" s="65">
        <v>1.9956794568460036E-2</v>
      </c>
      <c r="U215" s="65">
        <v>1.7584097859327217E-2</v>
      </c>
      <c r="V215" s="6">
        <v>1.4852302106826558E-2</v>
      </c>
      <c r="W215" s="117">
        <v>0</v>
      </c>
      <c r="X215" s="116">
        <v>2.0387359836901122E-4</v>
      </c>
      <c r="Y215" s="130">
        <v>1.1001705264315969E-4</v>
      </c>
    </row>
    <row r="216" spans="1:25" ht="15" customHeight="1" x14ac:dyDescent="0.3">
      <c r="A216" s="133" t="s">
        <v>18</v>
      </c>
      <c r="F216" s="65">
        <v>0.94137071933321259</v>
      </c>
      <c r="G216" s="65">
        <v>0.93752161435058134</v>
      </c>
      <c r="H216" s="65">
        <v>0.94814599063473215</v>
      </c>
      <c r="I216" s="6">
        <v>-8.6998237928351818E-3</v>
      </c>
      <c r="J216" s="6">
        <v>-1.193365711240681E-2</v>
      </c>
      <c r="K216" s="6">
        <v>4.708775437233699E-4</v>
      </c>
      <c r="L216" s="6">
        <v>3.7320139149216863E-5</v>
      </c>
      <c r="M216" s="118">
        <v>-3.2557887840681211E-4</v>
      </c>
      <c r="N216" s="65">
        <v>2.6485776408769705E-2</v>
      </c>
      <c r="O216" s="65">
        <v>3.2705600194023882E-2</v>
      </c>
      <c r="P216" s="65">
        <v>2.1150269979611499E-2</v>
      </c>
      <c r="Q216" s="65">
        <v>1.4463670954883131E-2</v>
      </c>
      <c r="R216" s="65">
        <v>1.3765814967685142E-2</v>
      </c>
      <c r="S216" s="65">
        <v>1.4585620505007505E-2</v>
      </c>
      <c r="T216" s="65">
        <v>1.5736546475810836E-2</v>
      </c>
      <c r="U216" s="65">
        <v>1.4641617225009319E-2</v>
      </c>
      <c r="V216" s="6">
        <v>1.5226401989559294E-2</v>
      </c>
      <c r="W216" s="117">
        <v>1.1415111433230659E-3</v>
      </c>
      <c r="X216" s="116">
        <v>1.1138408195712612E-3</v>
      </c>
      <c r="Y216" s="130">
        <v>8.020971030403513E-4</v>
      </c>
    </row>
    <row r="217" spans="1:25" ht="15" customHeight="1" x14ac:dyDescent="0.3">
      <c r="A217" s="133" t="s">
        <v>19</v>
      </c>
      <c r="F217" s="65">
        <v>0.91782532066973466</v>
      </c>
      <c r="G217" s="65">
        <v>0.91609737323198304</v>
      </c>
      <c r="H217" s="65">
        <v>0.92085311415007443</v>
      </c>
      <c r="I217" s="6">
        <v>-3.8917671992155789E-3</v>
      </c>
      <c r="J217" s="6">
        <v>-7.5532269317551033E-3</v>
      </c>
      <c r="K217" s="6">
        <v>-6.6194382651681843E-4</v>
      </c>
      <c r="L217" s="6">
        <v>1.4494212361360684E-3</v>
      </c>
      <c r="M217" s="118">
        <v>2.2179434717639057E-4</v>
      </c>
      <c r="N217" s="65">
        <v>3.3462253990012729E-2</v>
      </c>
      <c r="O217" s="65">
        <v>2.7013374386606368E-2</v>
      </c>
      <c r="P217" s="65">
        <v>2.5532015399513452E-2</v>
      </c>
      <c r="Q217" s="65">
        <v>3.0989914814452169E-2</v>
      </c>
      <c r="R217" s="65">
        <v>3.646685268931011E-2</v>
      </c>
      <c r="S217" s="65">
        <v>3.3066439925364323E-2</v>
      </c>
      <c r="T217" s="65">
        <v>1.7477724468814255E-2</v>
      </c>
      <c r="U217" s="65">
        <v>1.9917251996536132E-2</v>
      </c>
      <c r="V217" s="6">
        <v>2.0146909468811262E-2</v>
      </c>
      <c r="W217" s="117">
        <v>1.2239302849309703E-4</v>
      </c>
      <c r="X217" s="116">
        <v>4.8109304339459249E-5</v>
      </c>
      <c r="Y217" s="130">
        <v>3.070455135926687E-4</v>
      </c>
    </row>
    <row r="218" spans="1:25" ht="15" customHeight="1" x14ac:dyDescent="0.3">
      <c r="A218" s="133" t="s">
        <v>20</v>
      </c>
      <c r="F218" s="65">
        <v>0.94436413863994084</v>
      </c>
      <c r="G218" s="65">
        <v>0.94883017917309564</v>
      </c>
      <c r="H218" s="65">
        <v>0.95727708412157897</v>
      </c>
      <c r="I218" s="6">
        <v>-1.067992521506067E-2</v>
      </c>
      <c r="J218" s="6">
        <v>-2.3453376653532251E-2</v>
      </c>
      <c r="K218" s="6">
        <v>7.9126952841808082E-4</v>
      </c>
      <c r="L218" s="6">
        <v>1.1871445683758908E-3</v>
      </c>
      <c r="M218" s="118">
        <v>-1.4355993945987304E-4</v>
      </c>
      <c r="N218" s="65">
        <v>3.9157110275930745E-2</v>
      </c>
      <c r="O218" s="65">
        <v>2.7364045722202978E-2</v>
      </c>
      <c r="P218" s="65">
        <v>2.0809685962920921E-2</v>
      </c>
      <c r="Q218" s="65">
        <v>8.8657608171918666E-3</v>
      </c>
      <c r="R218" s="65">
        <v>9.2263123090972066E-3</v>
      </c>
      <c r="S218" s="65">
        <v>9.8373060915626174E-3</v>
      </c>
      <c r="T218" s="65">
        <v>7.3238893707237157E-3</v>
      </c>
      <c r="U218" s="65">
        <v>1.4327549831533205E-2</v>
      </c>
      <c r="V218" s="6">
        <v>1.2012864169504351E-2</v>
      </c>
      <c r="W218" s="117">
        <v>1.9273393080851883E-4</v>
      </c>
      <c r="X218" s="116">
        <v>1.5744560254432092E-4</v>
      </c>
      <c r="Y218" s="130">
        <v>3.1529827216546851E-5</v>
      </c>
    </row>
    <row r="219" spans="1:25" ht="15" customHeight="1" x14ac:dyDescent="0.3">
      <c r="A219" s="133" t="s">
        <v>21</v>
      </c>
      <c r="F219" s="65">
        <v>0.87529731566428814</v>
      </c>
      <c r="G219" s="65">
        <v>0.89575952764358557</v>
      </c>
      <c r="H219" s="65">
        <v>0.89755529685681024</v>
      </c>
      <c r="I219" s="6">
        <v>-1.2026875202873377E-2</v>
      </c>
      <c r="J219" s="6">
        <v>1.3011176627361266E-2</v>
      </c>
      <c r="K219" s="6">
        <v>-2.0291057763705166E-2</v>
      </c>
      <c r="L219" s="6">
        <v>9.8701902671354744E-3</v>
      </c>
      <c r="M219" s="118">
        <v>0</v>
      </c>
      <c r="N219" s="65">
        <v>6.1162079510703363E-2</v>
      </c>
      <c r="O219" s="65">
        <v>6.2909286097691891E-2</v>
      </c>
      <c r="P219" s="65">
        <v>6.0429675097893959E-2</v>
      </c>
      <c r="Q219" s="65">
        <v>6.0595763959678334E-2</v>
      </c>
      <c r="R219" s="65">
        <v>3.6500268384326358E-2</v>
      </c>
      <c r="S219" s="65">
        <v>2.8256958408297176E-2</v>
      </c>
      <c r="T219" s="65">
        <v>2.9448408653301619E-3</v>
      </c>
      <c r="U219" s="65">
        <v>4.830917874396135E-3</v>
      </c>
      <c r="V219" s="6">
        <v>1.3758069636998623E-2</v>
      </c>
      <c r="W219" s="117">
        <v>0</v>
      </c>
      <c r="X219" s="116">
        <v>0</v>
      </c>
      <c r="Y219" s="130">
        <v>0</v>
      </c>
    </row>
    <row r="220" spans="1:25" ht="15" customHeight="1" x14ac:dyDescent="0.3">
      <c r="A220" s="133" t="s">
        <v>22</v>
      </c>
      <c r="F220" s="65">
        <v>0.94165232358003448</v>
      </c>
      <c r="G220" s="65">
        <v>0.94448100508525279</v>
      </c>
      <c r="H220" s="65">
        <v>0.94156650216476434</v>
      </c>
      <c r="I220" s="6">
        <v>1.5001621678792931E-3</v>
      </c>
      <c r="J220" s="6">
        <v>8.1473581402996854E-3</v>
      </c>
      <c r="K220" s="6">
        <v>1.4777242353846559E-4</v>
      </c>
      <c r="L220" s="6">
        <v>3.5526842017988454E-5</v>
      </c>
      <c r="M220" s="118">
        <v>-5.0422562005665746E-5</v>
      </c>
      <c r="N220" s="65">
        <v>3.1927710843373494E-2</v>
      </c>
      <c r="O220" s="65">
        <v>3.1588393658390668E-2</v>
      </c>
      <c r="P220" s="65">
        <v>3.3152684004965335E-2</v>
      </c>
      <c r="Q220" s="65">
        <v>1.9936890418818128E-2</v>
      </c>
      <c r="R220" s="65">
        <v>1.8097517200119654E-2</v>
      </c>
      <c r="S220" s="65">
        <v>1.9164976233007357E-2</v>
      </c>
      <c r="T220" s="65">
        <v>6.1101549053356281E-3</v>
      </c>
      <c r="U220" s="65">
        <v>5.3843852826802275E-3</v>
      </c>
      <c r="V220" s="6">
        <v>5.7827969360259163E-3</v>
      </c>
      <c r="W220" s="117">
        <v>2.8686173264486515E-4</v>
      </c>
      <c r="X220" s="116">
        <v>3.5895901884534852E-4</v>
      </c>
      <c r="Y220" s="130">
        <v>2.7248781373944109E-4</v>
      </c>
    </row>
    <row r="221" spans="1:25" ht="15" customHeight="1" x14ac:dyDescent="0.3">
      <c r="A221" s="133" t="s">
        <v>23</v>
      </c>
      <c r="F221" s="65">
        <v>0.94676465316364944</v>
      </c>
      <c r="G221" s="65">
        <v>0.95492144727445849</v>
      </c>
      <c r="H221" s="65">
        <v>0.955666673228734</v>
      </c>
      <c r="I221" s="6">
        <v>-4.8236230096800892E-3</v>
      </c>
      <c r="J221" s="6">
        <v>4.485834685211465E-3</v>
      </c>
      <c r="K221" s="6">
        <v>-1.384641360558438E-3</v>
      </c>
      <c r="L221" s="6">
        <v>-2.255587988771247E-3</v>
      </c>
      <c r="M221" s="118">
        <v>-8.5783100282245915E-5</v>
      </c>
      <c r="N221" s="65">
        <v>1.8422258070940632E-2</v>
      </c>
      <c r="O221" s="65">
        <v>1.5928747123700706E-2</v>
      </c>
      <c r="P221" s="65">
        <v>1.6152528692639331E-2</v>
      </c>
      <c r="Q221" s="65">
        <v>1.7984107068172314E-2</v>
      </c>
      <c r="R221" s="65">
        <v>1.5928747123700706E-2</v>
      </c>
      <c r="S221" s="65">
        <v>1.5571785735378074E-2</v>
      </c>
      <c r="T221" s="65">
        <v>1.6490410467825775E-2</v>
      </c>
      <c r="U221" s="65">
        <v>1.2963183369039118E-2</v>
      </c>
      <c r="V221" s="6">
        <v>1.24712089296612E-2</v>
      </c>
      <c r="W221" s="117">
        <v>2.8878134273366393E-4</v>
      </c>
      <c r="X221" s="116">
        <v>1.1901928112354201E-4</v>
      </c>
      <c r="Y221" s="130">
        <v>1.1811721164635706E-4</v>
      </c>
    </row>
    <row r="222" spans="1:25" ht="15" customHeight="1" x14ac:dyDescent="0.3">
      <c r="A222" s="133" t="s">
        <v>24</v>
      </c>
      <c r="F222" s="65">
        <v>0.94595911209262296</v>
      </c>
      <c r="G222" s="65">
        <v>0.94083154034970762</v>
      </c>
      <c r="H222" s="65">
        <v>0.93723892603580861</v>
      </c>
      <c r="I222" s="6">
        <v>6.1564001853566808E-3</v>
      </c>
      <c r="J222" s="6">
        <v>-3.4019849720375289E-3</v>
      </c>
      <c r="K222" s="6">
        <v>9.5699207119159801E-4</v>
      </c>
      <c r="L222" s="6">
        <v>7.0968656864155745E-3</v>
      </c>
      <c r="M222" s="118">
        <v>9.1464452607829271E-5</v>
      </c>
      <c r="N222" s="65">
        <v>7.4046408911550262E-3</v>
      </c>
      <c r="O222" s="65">
        <v>6.2274614382254005E-3</v>
      </c>
      <c r="P222" s="65">
        <v>4.9299620658607504E-3</v>
      </c>
      <c r="Q222" s="65">
        <v>1.8592793465729177E-2</v>
      </c>
      <c r="R222" s="65">
        <v>1.866723234037395E-2</v>
      </c>
      <c r="S222" s="65">
        <v>1.9587004974243163E-2</v>
      </c>
      <c r="T222" s="65">
        <v>2.7832356332104638E-2</v>
      </c>
      <c r="U222" s="65">
        <v>3.4137398102972817E-2</v>
      </c>
      <c r="V222" s="6">
        <v>3.8081742903954302E-2</v>
      </c>
      <c r="W222" s="117">
        <v>8.119123784161213E-5</v>
      </c>
      <c r="X222" s="116">
        <v>6.0607897209006333E-5</v>
      </c>
      <c r="Y222" s="130">
        <v>1.623640201331385E-4</v>
      </c>
    </row>
    <row r="223" spans="1:25" ht="15" customHeight="1" x14ac:dyDescent="0.3">
      <c r="A223" s="133" t="s">
        <v>25</v>
      </c>
      <c r="F223" s="65">
        <v>0.97571157495256167</v>
      </c>
      <c r="G223" s="65">
        <v>0.97857275945593436</v>
      </c>
      <c r="H223" s="65">
        <v>0.9761194029850746</v>
      </c>
      <c r="I223" s="6">
        <v>1.0227642191733555E-3</v>
      </c>
      <c r="J223" s="6">
        <v>-3.6036440251051363E-3</v>
      </c>
      <c r="K223" s="6">
        <v>3.0238057255362327E-3</v>
      </c>
      <c r="L223" s="6">
        <v>-2.4773592060507743E-3</v>
      </c>
      <c r="M223" s="118">
        <v>1.8656716417910448E-4</v>
      </c>
      <c r="N223" s="65">
        <v>1.0436432637571158E-2</v>
      </c>
      <c r="O223" s="65">
        <v>1.1365753679895658E-2</v>
      </c>
      <c r="P223" s="65">
        <v>1.1380597014925373E-2</v>
      </c>
      <c r="Q223" s="65">
        <v>6.8311195445920304E-3</v>
      </c>
      <c r="R223" s="65">
        <v>4.2854481088131172E-3</v>
      </c>
      <c r="S223" s="65">
        <v>8.5820895522388061E-3</v>
      </c>
      <c r="T223" s="65">
        <v>6.6413662239089184E-3</v>
      </c>
      <c r="U223" s="65">
        <v>5.7760387553568099E-3</v>
      </c>
      <c r="V223" s="6">
        <v>3.7313432835820895E-3</v>
      </c>
      <c r="W223" s="117">
        <v>0</v>
      </c>
      <c r="X223" s="116">
        <v>0</v>
      </c>
      <c r="Y223" s="130">
        <v>1.8656716417910448E-4</v>
      </c>
    </row>
    <row r="224" spans="1:25" ht="15" customHeight="1" x14ac:dyDescent="0.3">
      <c r="A224" s="133" t="s">
        <v>26</v>
      </c>
      <c r="F224" s="65">
        <v>0.94322722888245836</v>
      </c>
      <c r="G224" s="65">
        <v>0.95424490875429779</v>
      </c>
      <c r="H224" s="65">
        <v>0.94812118060070216</v>
      </c>
      <c r="I224" s="6">
        <v>6.1488821767596846E-4</v>
      </c>
      <c r="J224" s="6">
        <v>-5.4192058469028446E-3</v>
      </c>
      <c r="K224" s="6">
        <v>1.6585926687580008E-3</v>
      </c>
      <c r="L224" s="6">
        <v>4.9889762270283536E-4</v>
      </c>
      <c r="M224" s="118">
        <v>0</v>
      </c>
      <c r="N224" s="65">
        <v>1.8602728400165358E-2</v>
      </c>
      <c r="O224" s="65">
        <v>1.2827294366569691E-2</v>
      </c>
      <c r="P224" s="65">
        <v>1.4042387205824991E-2</v>
      </c>
      <c r="Q224" s="65">
        <v>1.8740526388314731E-2</v>
      </c>
      <c r="R224" s="65">
        <v>1.8249140439037293E-2</v>
      </c>
      <c r="S224" s="65">
        <v>2.0153426082434013E-2</v>
      </c>
      <c r="T224" s="65">
        <v>1.9429516329061595E-2</v>
      </c>
      <c r="U224" s="65">
        <v>1.4678656440095214E-2</v>
      </c>
      <c r="V224" s="6">
        <v>1.7552984007281239E-2</v>
      </c>
      <c r="W224" s="117">
        <v>0</v>
      </c>
      <c r="X224" s="116">
        <v>0</v>
      </c>
      <c r="Y224" s="130">
        <v>0</v>
      </c>
    </row>
    <row r="225" spans="1:25" ht="15" customHeight="1" x14ac:dyDescent="0.3">
      <c r="A225" s="133" t="s">
        <v>27</v>
      </c>
      <c r="F225" s="65">
        <v>0.94240873223598753</v>
      </c>
      <c r="G225" s="65">
        <v>0.94060699264419778</v>
      </c>
      <c r="H225" s="65">
        <v>0.94554010615927597</v>
      </c>
      <c r="I225" s="6">
        <v>-4.0322437191833149E-3</v>
      </c>
      <c r="J225" s="6">
        <v>7.7093160617156958E-3</v>
      </c>
      <c r="K225" s="6">
        <v>-1.7675726746134504E-3</v>
      </c>
      <c r="L225" s="6">
        <v>-1.9621943851781641E-3</v>
      </c>
      <c r="M225" s="118">
        <v>-9.1669060930228886E-5</v>
      </c>
      <c r="N225" s="65">
        <v>2.609589173888598E-2</v>
      </c>
      <c r="O225" s="65">
        <v>2.2530618295010282E-2</v>
      </c>
      <c r="P225" s="65">
        <v>2.404794767996591E-2</v>
      </c>
      <c r="Q225" s="65">
        <v>1.8447430155683515E-2</v>
      </c>
      <c r="R225" s="65">
        <v>2.2660317577958534E-2</v>
      </c>
      <c r="S225" s="65">
        <v>1.8786301192207575E-2</v>
      </c>
      <c r="T225" s="65">
        <v>1.2834680780937979E-2</v>
      </c>
      <c r="U225" s="65">
        <v>1.3896351744455356E-2</v>
      </c>
      <c r="V225" s="6">
        <v>1.1403321877518503E-2</v>
      </c>
      <c r="W225" s="117">
        <v>1.6479575020841814E-4</v>
      </c>
      <c r="X225" s="116">
        <v>1.852846899260714E-4</v>
      </c>
      <c r="Y225" s="130">
        <v>8.3371159137015873E-5</v>
      </c>
    </row>
    <row r="226" spans="1:25" ht="15" customHeight="1" x14ac:dyDescent="0.3">
      <c r="A226" s="133" t="s">
        <v>28</v>
      </c>
      <c r="F226" s="65">
        <v>0.96554214190490295</v>
      </c>
      <c r="G226" s="65">
        <v>0.96533909449558519</v>
      </c>
      <c r="H226" s="65">
        <v>0.96307334720425875</v>
      </c>
      <c r="I226" s="6">
        <v>2.3672709959853266E-3</v>
      </c>
      <c r="J226" s="6">
        <v>8.1918594921474505E-4</v>
      </c>
      <c r="K226" s="6">
        <v>1.1082560119364485E-3</v>
      </c>
      <c r="L226" s="6">
        <v>9.679715279331709E-5</v>
      </c>
      <c r="M226" s="118">
        <v>4.693368885206217E-5</v>
      </c>
      <c r="N226" s="65">
        <v>1.014664494149015E-2</v>
      </c>
      <c r="O226" s="65">
        <v>1.4315235769303025E-2</v>
      </c>
      <c r="P226" s="65">
        <v>1.3383568576730585E-2</v>
      </c>
      <c r="Q226" s="65">
        <v>1.2831432380388091E-2</v>
      </c>
      <c r="R226" s="65">
        <v>1.014465526958482E-2</v>
      </c>
      <c r="S226" s="65">
        <v>1.2596299836922904E-2</v>
      </c>
      <c r="T226" s="65">
        <v>1.1424233446896756E-2</v>
      </c>
      <c r="U226" s="65">
        <v>1.0088296073642682E-2</v>
      </c>
      <c r="V226" s="6">
        <v>1.0853061913063037E-2</v>
      </c>
      <c r="W226" s="117">
        <v>1.8515775440675455E-5</v>
      </c>
      <c r="X226" s="116">
        <v>3.7572797294758594E-5</v>
      </c>
      <c r="Y226" s="130">
        <v>7.4977975219779196E-5</v>
      </c>
    </row>
    <row r="227" spans="1:25" ht="15" customHeight="1" x14ac:dyDescent="0.3">
      <c r="A227" s="133" t="s">
        <v>29</v>
      </c>
      <c r="F227" s="65">
        <v>0.96462550819397297</v>
      </c>
      <c r="G227" s="65">
        <v>0.9544552783757545</v>
      </c>
      <c r="H227" s="65">
        <v>0.95311621469659613</v>
      </c>
      <c r="I227" s="6">
        <v>6.4241785882676039E-3</v>
      </c>
      <c r="J227" s="6">
        <v>-5.706242495234156E-3</v>
      </c>
      <c r="K227" s="6">
        <v>6.3223921221444625E-3</v>
      </c>
      <c r="L227" s="6">
        <v>-7.6997377290504224E-4</v>
      </c>
      <c r="M227" s="118">
        <v>3.2490073460344999E-4</v>
      </c>
      <c r="N227" s="65">
        <v>1.0813529485728656E-2</v>
      </c>
      <c r="O227" s="65">
        <v>1.4393651597653117E-2</v>
      </c>
      <c r="P227" s="65">
        <v>1.3191470957138532E-2</v>
      </c>
      <c r="Q227" s="65">
        <v>1.08554423907121E-2</v>
      </c>
      <c r="R227" s="65">
        <v>1.4646912329576633E-2</v>
      </c>
      <c r="S227" s="65">
        <v>1.9073569482288829E-2</v>
      </c>
      <c r="T227" s="65">
        <v>1.3663607024602875E-2</v>
      </c>
      <c r="U227" s="65">
        <v>1.6335317209066735E-2</v>
      </c>
      <c r="V227" s="6">
        <v>1.4229488343929762E-2</v>
      </c>
      <c r="W227" s="117">
        <v>0</v>
      </c>
      <c r="X227" s="116">
        <v>4.2210121987252545E-5</v>
      </c>
      <c r="Y227" s="130">
        <v>3.4600579559707626E-4</v>
      </c>
    </row>
    <row r="228" spans="1:25" ht="15" customHeight="1" x14ac:dyDescent="0.3">
      <c r="A228" s="133" t="s">
        <v>30</v>
      </c>
      <c r="F228" s="65">
        <v>0.93647449116829551</v>
      </c>
      <c r="G228" s="65">
        <v>0.93790283148864295</v>
      </c>
      <c r="H228" s="65">
        <v>0.94045393858477966</v>
      </c>
      <c r="I228" s="6">
        <v>-3.2652772563104282E-3</v>
      </c>
      <c r="J228" s="6">
        <v>-7.8027984285473258E-3</v>
      </c>
      <c r="K228" s="6">
        <v>1.7648983266229171E-4</v>
      </c>
      <c r="L228" s="6">
        <v>3.4598601740475077E-4</v>
      </c>
      <c r="M228" s="118">
        <v>1.99472350439828E-4</v>
      </c>
      <c r="N228" s="65">
        <v>2.3401775307092261E-2</v>
      </c>
      <c r="O228" s="65">
        <v>2.5558963417344534E-2</v>
      </c>
      <c r="P228" s="65">
        <v>2.060525144637294E-2</v>
      </c>
      <c r="Q228" s="65">
        <v>2.1967183717385458E-2</v>
      </c>
      <c r="R228" s="65">
        <v>1.9780415166466642E-2</v>
      </c>
      <c r="S228" s="65">
        <v>2.1050289274588341E-2</v>
      </c>
      <c r="T228" s="65">
        <v>1.7618577961086703E-2</v>
      </c>
      <c r="U228" s="65">
        <v>1.6224385473618704E-2</v>
      </c>
      <c r="V228" s="6">
        <v>1.7267467734757454E-2</v>
      </c>
      <c r="W228" s="117">
        <v>2.6898592307002603E-4</v>
      </c>
      <c r="X228" s="116">
        <v>3.1115259812419436E-4</v>
      </c>
      <c r="Y228" s="130">
        <v>4.8954161103693819E-4</v>
      </c>
    </row>
    <row r="229" spans="1:25" ht="15" customHeight="1" x14ac:dyDescent="0.3">
      <c r="A229" s="133" t="s">
        <v>31</v>
      </c>
      <c r="F229" s="65">
        <v>0.92666704727106641</v>
      </c>
      <c r="G229" s="65">
        <v>0.93197745277269961</v>
      </c>
      <c r="H229" s="65">
        <v>0.9266831406191719</v>
      </c>
      <c r="I229" s="6">
        <v>2.6391094027110595E-3</v>
      </c>
      <c r="J229" s="6">
        <v>1.0578666541322709E-2</v>
      </c>
      <c r="K229" s="6">
        <v>1.4190782059719902E-3</v>
      </c>
      <c r="L229" s="6">
        <v>2.6221979612700702E-3</v>
      </c>
      <c r="M229" s="118">
        <v>-2.8545329984014616E-5</v>
      </c>
      <c r="N229" s="65">
        <v>3.1257136332496001E-2</v>
      </c>
      <c r="O229" s="65">
        <v>2.72953483648182E-2</v>
      </c>
      <c r="P229" s="65">
        <v>2.7858075345020515E-2</v>
      </c>
      <c r="Q229" s="65">
        <v>2.1551724137931036E-2</v>
      </c>
      <c r="R229" s="65">
        <v>1.92971765183831E-2</v>
      </c>
      <c r="S229" s="65">
        <v>2.1843528534129058E-2</v>
      </c>
      <c r="T229" s="65">
        <v>2.0467001598538478E-2</v>
      </c>
      <c r="U229" s="65">
        <v>2.1379240300629699E-2</v>
      </c>
      <c r="V229" s="6">
        <v>2.3545318910854159E-2</v>
      </c>
      <c r="W229" s="117">
        <v>5.7090659968029232E-5</v>
      </c>
      <c r="X229" s="116">
        <v>0</v>
      </c>
      <c r="Y229" s="130">
        <v>0</v>
      </c>
    </row>
    <row r="230" spans="1:25" ht="15" customHeight="1" x14ac:dyDescent="0.3">
      <c r="A230" s="133" t="s">
        <v>32</v>
      </c>
      <c r="F230" s="65">
        <v>0.95039125388445844</v>
      </c>
      <c r="G230" s="65">
        <v>0.95104567194973277</v>
      </c>
      <c r="H230" s="65">
        <v>0.93798281935603489</v>
      </c>
      <c r="I230" s="6">
        <v>1.2735643561060717E-2</v>
      </c>
      <c r="J230" s="6">
        <v>2.8423161243109479E-3</v>
      </c>
      <c r="K230" s="6">
        <v>1.7396037043905521E-3</v>
      </c>
      <c r="L230" s="6">
        <v>1.2665957460556918E-4</v>
      </c>
      <c r="M230" s="118">
        <v>9.9629722408556509E-5</v>
      </c>
      <c r="N230" s="65">
        <v>7.2634692425774085E-3</v>
      </c>
      <c r="O230" s="65">
        <v>7.6901434868235953E-3</v>
      </c>
      <c r="P230" s="65">
        <v>1.8509362832952229E-2</v>
      </c>
      <c r="Q230" s="65">
        <v>1.7859148601594967E-2</v>
      </c>
      <c r="R230" s="65">
        <v>1.728719247241239E-2</v>
      </c>
      <c r="S230" s="65">
        <v>1.9312774241394229E-2</v>
      </c>
      <c r="T230" s="65">
        <v>2.4261484892732787E-2</v>
      </c>
      <c r="U230" s="65">
        <v>2.3195473443996372E-2</v>
      </c>
      <c r="V230" s="6">
        <v>2.3855138742970149E-2</v>
      </c>
      <c r="W230" s="117">
        <v>7.4881126212138224E-5</v>
      </c>
      <c r="X230" s="116">
        <v>3.4386820469536401E-4</v>
      </c>
      <c r="Y230" s="130">
        <v>3.0900438786230763E-4</v>
      </c>
    </row>
    <row r="231" spans="1:25" ht="15" customHeight="1" x14ac:dyDescent="0.3">
      <c r="A231" s="133" t="s">
        <v>33</v>
      </c>
      <c r="F231" s="65">
        <v>0.94483078349559568</v>
      </c>
      <c r="G231" s="65">
        <v>0.94638805970149253</v>
      </c>
      <c r="H231" s="65">
        <v>0.93357357357357362</v>
      </c>
      <c r="I231" s="6">
        <v>1.2035848024970486E-2</v>
      </c>
      <c r="J231" s="6">
        <v>-2.7450860837107995E-3</v>
      </c>
      <c r="K231" s="6">
        <v>7.2364997800408379E-5</v>
      </c>
      <c r="L231" s="6">
        <v>1.8669817348122623E-2</v>
      </c>
      <c r="M231" s="118">
        <v>0</v>
      </c>
      <c r="N231" s="65">
        <v>2.3643949930458971E-2</v>
      </c>
      <c r="O231" s="65">
        <v>2.2686567164179106E-2</v>
      </c>
      <c r="P231" s="65">
        <v>1.6576576576576577E-2</v>
      </c>
      <c r="Q231" s="65">
        <v>1.4951321279554937E-2</v>
      </c>
      <c r="R231" s="65">
        <v>1.3492537313432836E-2</v>
      </c>
      <c r="S231" s="65">
        <v>1.4294294294294295E-2</v>
      </c>
      <c r="T231" s="65">
        <v>1.645804357904497E-2</v>
      </c>
      <c r="U231" s="65">
        <v>1.7313432835820895E-2</v>
      </c>
      <c r="V231" s="6">
        <v>3.5555555555555556E-2</v>
      </c>
      <c r="W231" s="117">
        <v>0</v>
      </c>
      <c r="X231" s="116">
        <v>0</v>
      </c>
      <c r="Y231" s="130">
        <v>0</v>
      </c>
    </row>
    <row r="232" spans="1:25" ht="15" customHeight="1" x14ac:dyDescent="0.3">
      <c r="A232" s="133" t="s">
        <v>34</v>
      </c>
      <c r="F232" s="65">
        <v>0.94413516312791301</v>
      </c>
      <c r="G232" s="65">
        <v>0.94642594559268034</v>
      </c>
      <c r="H232" s="65">
        <v>0.9320182043302212</v>
      </c>
      <c r="I232" s="6">
        <v>1.3262350030075476E-2</v>
      </c>
      <c r="J232" s="6">
        <v>-5.2501003123445345E-3</v>
      </c>
      <c r="K232" s="6">
        <v>1.0567466579745124E-3</v>
      </c>
      <c r="L232" s="6">
        <v>1.3188483249756227E-2</v>
      </c>
      <c r="M232" s="118">
        <v>-4.0613521486801555E-5</v>
      </c>
      <c r="N232" s="65">
        <v>1.5956758156395651E-2</v>
      </c>
      <c r="O232" s="65">
        <v>1.1747406257658688E-2</v>
      </c>
      <c r="P232" s="65">
        <v>1.2900311213733561E-2</v>
      </c>
      <c r="Q232" s="65">
        <v>1.8659373381667531E-2</v>
      </c>
      <c r="R232" s="65">
        <v>1.6338534433461317E-2</v>
      </c>
      <c r="S232" s="65">
        <v>1.8555700565538936E-2</v>
      </c>
      <c r="T232" s="65">
        <v>2.1167788710512687E-2</v>
      </c>
      <c r="U232" s="65">
        <v>2.5406421044032349E-2</v>
      </c>
      <c r="V232" s="6">
        <v>3.6475588127028745E-2</v>
      </c>
      <c r="W232" s="117">
        <v>4.8549974106680476E-5</v>
      </c>
      <c r="X232" s="116">
        <v>3.2677068866922634E-5</v>
      </c>
      <c r="Y232" s="130">
        <v>0</v>
      </c>
    </row>
    <row r="233" spans="1:25" ht="15" customHeight="1" x14ac:dyDescent="0.3">
      <c r="A233" s="133" t="s">
        <v>35</v>
      </c>
      <c r="F233" s="65">
        <v>0.94875550497303185</v>
      </c>
      <c r="G233" s="65">
        <v>0.95497945607513202</v>
      </c>
      <c r="H233" s="65">
        <v>0.95802935704754211</v>
      </c>
      <c r="I233" s="6">
        <v>-6.1618765234602302E-3</v>
      </c>
      <c r="J233" s="6">
        <v>-6.2618374892756123E-4</v>
      </c>
      <c r="K233" s="6">
        <v>-2.8148669977229642E-3</v>
      </c>
      <c r="L233" s="6">
        <v>2.7194312412257005E-5</v>
      </c>
      <c r="M233" s="118">
        <v>1.2976473295980831E-3</v>
      </c>
      <c r="N233" s="65">
        <v>2.4553416794497501E-2</v>
      </c>
      <c r="O233" s="65">
        <v>2.4427704950107612E-2</v>
      </c>
      <c r="P233" s="65">
        <v>2.0327856078389356E-2</v>
      </c>
      <c r="Q233" s="65">
        <v>1.6626255628680291E-2</v>
      </c>
      <c r="R233" s="65">
        <v>1.1230678927802778E-2</v>
      </c>
      <c r="S233" s="65">
        <v>1.111360028051857E-2</v>
      </c>
      <c r="T233" s="65">
        <v>7.9964372309367111E-3</v>
      </c>
      <c r="U233" s="65">
        <v>7.7088632361573079E-3</v>
      </c>
      <c r="V233" s="6">
        <v>7.8798445459592661E-3</v>
      </c>
      <c r="W233" s="117">
        <v>1.2964520758078084E-3</v>
      </c>
      <c r="X233" s="116">
        <v>9.9784777929955008E-4</v>
      </c>
      <c r="Y233" s="130">
        <v>2.4447972571517624E-3</v>
      </c>
    </row>
    <row r="234" spans="1:25" ht="15" customHeight="1" x14ac:dyDescent="0.3">
      <c r="A234" s="133" t="s">
        <v>36</v>
      </c>
      <c r="F234" s="65">
        <v>0.94698981527417048</v>
      </c>
      <c r="G234" s="65">
        <v>0.95009906802671162</v>
      </c>
      <c r="H234" s="65">
        <v>0.95303586894842163</v>
      </c>
      <c r="I234" s="6">
        <v>-4.4914272979805769E-3</v>
      </c>
      <c r="J234" s="6">
        <v>-3.9874677146460365E-3</v>
      </c>
      <c r="K234" s="6">
        <v>-1.7680657710940142E-3</v>
      </c>
      <c r="L234" s="6">
        <v>-1.2769101372454988E-3</v>
      </c>
      <c r="M234" s="118">
        <v>6.886375550273399E-5</v>
      </c>
      <c r="N234" s="65">
        <v>1.7480374704526222E-2</v>
      </c>
      <c r="O234" s="65">
        <v>1.3179716738827328E-2</v>
      </c>
      <c r="P234" s="65">
        <v>1.3872711525251621E-2</v>
      </c>
      <c r="Q234" s="65">
        <v>2.0150582192780226E-2</v>
      </c>
      <c r="R234" s="65">
        <v>2.1046451896969253E-2</v>
      </c>
      <c r="S234" s="65">
        <v>1.8830451273780725E-2</v>
      </c>
      <c r="T234" s="65">
        <v>1.5218723553272829E-2</v>
      </c>
      <c r="U234" s="65">
        <v>1.5498642401115433E-2</v>
      </c>
      <c r="V234" s="6">
        <v>1.4081772839948631E-2</v>
      </c>
      <c r="W234" s="117">
        <v>8.7547786500131319E-5</v>
      </c>
      <c r="X234" s="116">
        <v>7.3383723490129892E-5</v>
      </c>
      <c r="Y234" s="130">
        <v>1.493295104978646E-4</v>
      </c>
    </row>
    <row r="235" spans="1:25" ht="15" customHeight="1" x14ac:dyDescent="0.3">
      <c r="A235" s="133" t="s">
        <v>37</v>
      </c>
      <c r="F235" s="65">
        <v>0.91814187999332675</v>
      </c>
      <c r="G235" s="65">
        <v>0.93405033220741618</v>
      </c>
      <c r="H235" s="65">
        <v>0.93808684625210959</v>
      </c>
      <c r="I235" s="6">
        <v>-1.1990740151738177E-2</v>
      </c>
      <c r="J235" s="6">
        <v>-2.4429926393901083E-3</v>
      </c>
      <c r="K235" s="6">
        <v>-2.8697761537479338E-3</v>
      </c>
      <c r="L235" s="6">
        <v>-6.7592724401609183E-4</v>
      </c>
      <c r="M235" s="118">
        <v>2.568871191554679E-4</v>
      </c>
      <c r="N235" s="65">
        <v>2.2540641740967989E-2</v>
      </c>
      <c r="O235" s="65">
        <v>1.1126164581864073E-2</v>
      </c>
      <c r="P235" s="65">
        <v>8.2333305360522899E-3</v>
      </c>
      <c r="Q235" s="65">
        <v>1.5682058316495821E-2</v>
      </c>
      <c r="R235" s="65">
        <v>1.219331130989941E-2</v>
      </c>
      <c r="S235" s="65">
        <v>1.1067908659449682E-2</v>
      </c>
      <c r="T235" s="65">
        <v>4.3487126253545144E-2</v>
      </c>
      <c r="U235" s="65">
        <v>4.2323967187557994E-2</v>
      </c>
      <c r="V235" s="6">
        <v>4.2229619476535474E-2</v>
      </c>
      <c r="W235" s="117">
        <v>7.4146847832131532E-5</v>
      </c>
      <c r="X235" s="116">
        <v>1.0207490442077132E-4</v>
      </c>
      <c r="Y235" s="130">
        <v>3.4499799528191932E-4</v>
      </c>
    </row>
    <row r="236" spans="1:25" ht="15" customHeight="1" x14ac:dyDescent="0.3">
      <c r="A236" s="133" t="s">
        <v>38</v>
      </c>
      <c r="F236" s="65">
        <v>0.95770198640038551</v>
      </c>
      <c r="G236" s="65">
        <v>0.95850302696752887</v>
      </c>
      <c r="H236" s="65">
        <v>0.96431914542150765</v>
      </c>
      <c r="I236" s="6">
        <v>-6.2166387375504062E-3</v>
      </c>
      <c r="J236" s="6">
        <v>-4.4872132271517578E-3</v>
      </c>
      <c r="K236" s="6">
        <v>-6.446963090686925E-3</v>
      </c>
      <c r="L236" s="6">
        <v>-1.7382123031680595E-3</v>
      </c>
      <c r="M236" s="118">
        <v>7.7475399004356036E-4</v>
      </c>
      <c r="N236" s="65">
        <v>1.0226481769020721E-2</v>
      </c>
      <c r="O236" s="65">
        <v>9.2460099064391853E-3</v>
      </c>
      <c r="P236" s="65">
        <v>1.0957546390617258E-2</v>
      </c>
      <c r="Q236" s="65">
        <v>1.4938159233281576E-2</v>
      </c>
      <c r="R236" s="65">
        <v>1.3924050632911392E-2</v>
      </c>
      <c r="S236" s="65">
        <v>7.9841418424095589E-3</v>
      </c>
      <c r="T236" s="65">
        <v>1.6865663650479198E-2</v>
      </c>
      <c r="U236" s="65">
        <v>1.7996697853604842E-2</v>
      </c>
      <c r="V236" s="6">
        <v>1.569296844887396E-2</v>
      </c>
      <c r="W236" s="117">
        <v>2.6770894683300313E-4</v>
      </c>
      <c r="X236" s="116">
        <v>2.7517886626307099E-4</v>
      </c>
      <c r="Y236" s="130">
        <v>1.0461978965915974E-3</v>
      </c>
    </row>
    <row r="237" spans="1:25" ht="15" customHeight="1" x14ac:dyDescent="0.3">
      <c r="A237" s="133" t="s">
        <v>39</v>
      </c>
      <c r="F237" s="65">
        <v>0.93327510917030565</v>
      </c>
      <c r="G237" s="65">
        <v>0.94333027551956472</v>
      </c>
      <c r="H237" s="65">
        <v>0.91514617880611127</v>
      </c>
      <c r="I237" s="6">
        <v>2.3156513538823864E-2</v>
      </c>
      <c r="J237" s="6">
        <v>-9.0163184575926415E-3</v>
      </c>
      <c r="K237" s="6">
        <v>3.0112593315243311E-4</v>
      </c>
      <c r="L237" s="6">
        <v>-2.6953107551151156E-3</v>
      </c>
      <c r="M237" s="118">
        <v>9.4959584144570968E-5</v>
      </c>
      <c r="N237" s="65">
        <v>2.1643509329098847E-2</v>
      </c>
      <c r="O237" s="65">
        <v>1.5310157213804448E-2</v>
      </c>
      <c r="P237" s="65">
        <v>1.4952143357954637E-2</v>
      </c>
      <c r="Q237" s="65">
        <v>1.9356887653830885E-2</v>
      </c>
      <c r="R237" s="65">
        <v>1.8489229114604752E-2</v>
      </c>
      <c r="S237" s="65">
        <v>1.922418431737025E-2</v>
      </c>
      <c r="T237" s="65">
        <v>2.5391028185788009E-2</v>
      </c>
      <c r="U237" s="65">
        <v>2.2459114921076773E-2</v>
      </c>
      <c r="V237" s="6">
        <v>2.1229760798317274E-2</v>
      </c>
      <c r="W237" s="117">
        <v>1.7467248908296942E-4</v>
      </c>
      <c r="X237" s="116">
        <v>1.8979533736121216E-4</v>
      </c>
      <c r="Y237" s="130">
        <v>2.7719349736666176E-4</v>
      </c>
    </row>
    <row r="238" spans="1:25" ht="15" customHeight="1" x14ac:dyDescent="0.3">
      <c r="A238" s="133" t="s">
        <v>40</v>
      </c>
      <c r="F238" s="65">
        <v>0.93225270157938489</v>
      </c>
      <c r="G238" s="65">
        <v>0.93573797678275294</v>
      </c>
      <c r="H238" s="65">
        <v>0.92156862745098034</v>
      </c>
      <c r="I238" s="6">
        <v>1.242671173008858E-2</v>
      </c>
      <c r="J238" s="6">
        <v>1.3779881378093415E-2</v>
      </c>
      <c r="K238" s="6">
        <v>3.7910179827239307E-3</v>
      </c>
      <c r="L238" s="6">
        <v>-1.8378789611090069E-3</v>
      </c>
      <c r="M238" s="118">
        <v>0</v>
      </c>
      <c r="N238" s="65">
        <v>3.2626766417290107E-2</v>
      </c>
      <c r="O238" s="65">
        <v>2.7777777777777776E-2</v>
      </c>
      <c r="P238" s="65">
        <v>4.0467250730079264E-2</v>
      </c>
      <c r="Q238" s="65">
        <v>2.8262676641729011E-2</v>
      </c>
      <c r="R238" s="65">
        <v>2.7985074626865673E-2</v>
      </c>
      <c r="S238" s="65">
        <v>3.1914893617021274E-2</v>
      </c>
      <c r="T238" s="65">
        <v>6.8578553615960096E-3</v>
      </c>
      <c r="U238" s="65">
        <v>8.4991708126036479E-3</v>
      </c>
      <c r="V238" s="6">
        <v>5.8406341259908219E-3</v>
      </c>
      <c r="W238" s="117">
        <v>0</v>
      </c>
      <c r="X238" s="116">
        <v>0</v>
      </c>
      <c r="Y238" s="130">
        <v>0</v>
      </c>
    </row>
    <row r="239" spans="1:25" ht="15" customHeight="1" x14ac:dyDescent="0.3">
      <c r="A239" s="133" t="s">
        <v>41</v>
      </c>
      <c r="F239" s="65">
        <v>0.93284189580318377</v>
      </c>
      <c r="G239" s="65">
        <v>0.93893024538185832</v>
      </c>
      <c r="H239" s="65">
        <v>0.9348045010727265</v>
      </c>
      <c r="I239" s="6">
        <v>1.0815695197945452E-3</v>
      </c>
      <c r="J239" s="6">
        <v>2.6057649317281009E-3</v>
      </c>
      <c r="K239" s="6">
        <v>2.0105279607516239E-3</v>
      </c>
      <c r="L239" s="6">
        <v>-2.0288870777233764E-3</v>
      </c>
      <c r="M239" s="118">
        <v>-2.2612156295224311E-5</v>
      </c>
      <c r="N239" s="65">
        <v>2.5596960926193922E-2</v>
      </c>
      <c r="O239" s="65">
        <v>1.9575406672180867E-2</v>
      </c>
      <c r="P239" s="65">
        <v>2.3731336748544156E-2</v>
      </c>
      <c r="Q239" s="65">
        <v>1.5647612156295225E-2</v>
      </c>
      <c r="R239" s="65">
        <v>1.4658579174708208E-2</v>
      </c>
      <c r="S239" s="65">
        <v>1.716362362625334E-2</v>
      </c>
      <c r="T239" s="65">
        <v>2.5823082489146165E-2</v>
      </c>
      <c r="U239" s="65">
        <v>2.6835768771252641E-2</v>
      </c>
      <c r="V239" s="6">
        <v>2.4300538552476027E-2</v>
      </c>
      <c r="W239" s="117">
        <v>4.5224312590448622E-5</v>
      </c>
      <c r="X239" s="116">
        <v>0</v>
      </c>
      <c r="Y239" s="130">
        <v>0</v>
      </c>
    </row>
    <row r="240" spans="1:25" ht="15" customHeight="1" x14ac:dyDescent="0.3">
      <c r="A240" s="133" t="s">
        <v>42</v>
      </c>
      <c r="F240" s="65">
        <v>0.9242630385487528</v>
      </c>
      <c r="G240" s="65">
        <v>0.93499065009349902</v>
      </c>
      <c r="H240" s="65">
        <v>0.94731675392670156</v>
      </c>
      <c r="I240" s="6">
        <v>-1.7689909605575593E-2</v>
      </c>
      <c r="J240" s="6">
        <v>3.2771532358297911E-4</v>
      </c>
      <c r="K240" s="6">
        <v>-5.9049036309746124E-3</v>
      </c>
      <c r="L240" s="6">
        <v>-5.8791619510405544E-3</v>
      </c>
      <c r="M240" s="118">
        <v>5.8392613946377779E-4</v>
      </c>
      <c r="N240" s="65">
        <v>2.2675736961451247E-2</v>
      </c>
      <c r="O240" s="65">
        <v>2.0459795402045979E-2</v>
      </c>
      <c r="P240" s="65">
        <v>1.5815881326352532E-2</v>
      </c>
      <c r="Q240" s="65">
        <v>3.1859410430839001E-2</v>
      </c>
      <c r="R240" s="65">
        <v>2.8379716202837971E-2</v>
      </c>
      <c r="S240" s="65">
        <v>2.4214659685863876E-2</v>
      </c>
      <c r="T240" s="65">
        <v>1.8934240362811793E-2</v>
      </c>
      <c r="U240" s="65">
        <v>1.5729842701572985E-2</v>
      </c>
      <c r="V240" s="6">
        <v>1.1452879581151832E-2</v>
      </c>
      <c r="W240" s="117">
        <v>7.9365079365079365E-4</v>
      </c>
      <c r="X240" s="116">
        <v>2.1999780002199978E-4</v>
      </c>
      <c r="Y240" s="130">
        <v>1.0907504363001745E-3</v>
      </c>
    </row>
    <row r="241" spans="1:25" ht="15" customHeight="1" x14ac:dyDescent="0.3">
      <c r="A241" s="133" t="s">
        <v>43</v>
      </c>
      <c r="F241" s="65">
        <v>0.95247120029728727</v>
      </c>
      <c r="G241" s="65">
        <v>0.94133585792635155</v>
      </c>
      <c r="H241" s="65">
        <v>0.94892717933772908</v>
      </c>
      <c r="I241" s="6">
        <v>-2.0236502259096678E-3</v>
      </c>
      <c r="J241" s="6">
        <v>-4.951533013260432E-3</v>
      </c>
      <c r="K241" s="6">
        <v>1.8879321500618832E-3</v>
      </c>
      <c r="L241" s="6">
        <v>-3.2427323371386207E-3</v>
      </c>
      <c r="M241" s="118">
        <v>2.5413984115074502E-5</v>
      </c>
      <c r="N241" s="65">
        <v>1.0516536603493125E-2</v>
      </c>
      <c r="O241" s="65">
        <v>7.3126142595978062E-3</v>
      </c>
      <c r="P241" s="65">
        <v>8.2692798076572805E-3</v>
      </c>
      <c r="Q241" s="65">
        <v>5.8342623560014868E-3</v>
      </c>
      <c r="R241" s="65">
        <v>6.855575868372943E-3</v>
      </c>
      <c r="S241" s="65">
        <v>8.2328512622490985E-3</v>
      </c>
      <c r="T241" s="65">
        <v>3.1140839836492011E-2</v>
      </c>
      <c r="U241" s="65">
        <v>4.426743275006529E-2</v>
      </c>
      <c r="V241" s="6">
        <v>3.446140395614003E-2</v>
      </c>
      <c r="W241" s="117">
        <v>3.7160906726124119E-5</v>
      </c>
      <c r="X241" s="116">
        <v>1.3058239749281798E-4</v>
      </c>
      <c r="Y241" s="130">
        <v>1.0928563622454555E-4</v>
      </c>
    </row>
    <row r="242" spans="1:25" ht="15" customHeight="1" x14ac:dyDescent="0.3">
      <c r="A242" s="133" t="s">
        <v>44</v>
      </c>
      <c r="F242" s="65">
        <v>0.96282690623929346</v>
      </c>
      <c r="G242" s="65">
        <v>0.95843593761659573</v>
      </c>
      <c r="H242" s="65">
        <v>0.94980837946420305</v>
      </c>
      <c r="I242" s="6">
        <v>1.082304246374155E-2</v>
      </c>
      <c r="J242" s="6">
        <v>4.4867636171824071E-5</v>
      </c>
      <c r="K242" s="6">
        <v>1.4138443423176508E-3</v>
      </c>
      <c r="L242" s="6">
        <v>2.2943424028276406E-3</v>
      </c>
      <c r="M242" s="118">
        <v>7.3789261749678708E-4</v>
      </c>
      <c r="N242" s="65">
        <v>1.9129011382237618E-2</v>
      </c>
      <c r="O242" s="65">
        <v>1.96067457652414E-2</v>
      </c>
      <c r="P242" s="65">
        <v>2.6141854738674024E-2</v>
      </c>
      <c r="Q242" s="65">
        <v>8.5461951349499413E-3</v>
      </c>
      <c r="R242" s="65">
        <v>8.9545556301768529E-3</v>
      </c>
      <c r="S242" s="65">
        <v>1.0164219724881048E-2</v>
      </c>
      <c r="T242" s="65">
        <v>8.2035859758650877E-3</v>
      </c>
      <c r="U242" s="65">
        <v>1.2349824639952243E-2</v>
      </c>
      <c r="V242" s="6">
        <v>1.2571047710736305E-2</v>
      </c>
      <c r="W242" s="117">
        <v>7.8038752902660931E-4</v>
      </c>
      <c r="X242" s="116">
        <v>3.3579583613163198E-4</v>
      </c>
      <c r="Y242" s="130">
        <v>1.2959843000759077E-3</v>
      </c>
    </row>
    <row r="243" spans="1:25" ht="15" customHeight="1" x14ac:dyDescent="0.3">
      <c r="A243" s="133" t="s">
        <v>152</v>
      </c>
      <c r="F243" s="65">
        <v>0.91466425279789332</v>
      </c>
      <c r="G243" s="65">
        <v>0.92330533638754564</v>
      </c>
      <c r="H243" s="65">
        <v>0.91343922898447261</v>
      </c>
      <c r="I243" s="6">
        <v>5.5455656082468163E-3</v>
      </c>
      <c r="J243" s="6">
        <v>2.7910298543742836E-3</v>
      </c>
      <c r="K243" s="6">
        <v>2.6557083997117564E-4</v>
      </c>
      <c r="L243" s="6">
        <v>5.9808620728702272E-3</v>
      </c>
      <c r="M243" s="118">
        <v>-4.1145490454246213E-5</v>
      </c>
      <c r="N243" s="65">
        <v>3.2587228439763E-2</v>
      </c>
      <c r="O243" s="65">
        <v>2.5960804275897174E-2</v>
      </c>
      <c r="P243" s="65">
        <v>2.8734606460824558E-2</v>
      </c>
      <c r="Q243" s="65">
        <v>3.3986175115207372E-2</v>
      </c>
      <c r="R243" s="65">
        <v>3.5802154916433356E-2</v>
      </c>
      <c r="S243" s="65">
        <v>3.5159735855791539E-2</v>
      </c>
      <c r="T243" s="65">
        <v>1.8515470704410796E-2</v>
      </c>
      <c r="U243" s="65">
        <v>1.4677186731144482E-2</v>
      </c>
      <c r="V243" s="6">
        <v>2.2577190790647867E-2</v>
      </c>
      <c r="W243" s="117">
        <v>8.2290980908492425E-5</v>
      </c>
      <c r="X243" s="116">
        <v>0</v>
      </c>
      <c r="Y243" s="130">
        <v>0</v>
      </c>
    </row>
    <row r="244" spans="1:25" ht="15" customHeight="1" x14ac:dyDescent="0.3">
      <c r="A244" s="133" t="s">
        <v>45</v>
      </c>
      <c r="F244" s="65">
        <v>0.95076332348926129</v>
      </c>
      <c r="G244" s="65">
        <v>0.93875474733270481</v>
      </c>
      <c r="H244" s="65">
        <v>0.94877133429616589</v>
      </c>
      <c r="I244" s="6">
        <v>-4.0122988851828412E-3</v>
      </c>
      <c r="J244" s="6">
        <v>-1.5210962484961954E-3</v>
      </c>
      <c r="K244" s="6">
        <v>-3.6767026190074117E-4</v>
      </c>
      <c r="L244" s="6">
        <v>-2.1944945119351349E-3</v>
      </c>
      <c r="M244" s="118">
        <v>1.8800588712850275E-4</v>
      </c>
      <c r="N244" s="65">
        <v>2.5926348937003376E-2</v>
      </c>
      <c r="O244" s="65">
        <v>3.3951751652577807E-2</v>
      </c>
      <c r="P244" s="65">
        <v>2.8626698573672504E-2</v>
      </c>
      <c r="Q244" s="65">
        <v>1.5228398788254554E-2</v>
      </c>
      <c r="R244" s="65">
        <v>1.4339208573696182E-2</v>
      </c>
      <c r="S244" s="65">
        <v>1.4416133419074627E-2</v>
      </c>
      <c r="T244" s="65">
        <v>7.538057400186004E-3</v>
      </c>
      <c r="U244" s="65">
        <v>1.240032598795123E-2</v>
      </c>
      <c r="V244" s="6">
        <v>7.7746971821334825E-3</v>
      </c>
      <c r="W244" s="117">
        <v>2.3386469567676635E-4</v>
      </c>
      <c r="X244" s="116">
        <v>1.491448142880732E-4</v>
      </c>
      <c r="Y244" s="130">
        <v>3.7951064211092254E-4</v>
      </c>
    </row>
    <row r="245" spans="1:25" ht="15" customHeight="1" x14ac:dyDescent="0.3">
      <c r="A245" s="133" t="s">
        <v>46</v>
      </c>
      <c r="F245" s="65">
        <v>0.94826681090024023</v>
      </c>
      <c r="G245" s="65">
        <v>0.95074645709055328</v>
      </c>
      <c r="H245" s="65">
        <v>0.9513573796538185</v>
      </c>
      <c r="I245" s="6">
        <v>-1.850745658421693E-3</v>
      </c>
      <c r="J245" s="6">
        <v>-4.3135244756186332E-2</v>
      </c>
      <c r="K245" s="6">
        <v>8.1638465601840265E-4</v>
      </c>
      <c r="L245" s="6">
        <v>-4.5919947079453571E-4</v>
      </c>
      <c r="M245" s="118">
        <v>3.3774646092266553E-4</v>
      </c>
      <c r="N245" s="65">
        <v>2.6343837991759596E-2</v>
      </c>
      <c r="O245" s="65">
        <v>2.4066534103462423E-2</v>
      </c>
      <c r="P245" s="65">
        <v>2.2763035275066075E-2</v>
      </c>
      <c r="Q245" s="65">
        <v>1.3633254323030178E-2</v>
      </c>
      <c r="R245" s="65">
        <v>1.4218981788340751E-2</v>
      </c>
      <c r="S245" s="65">
        <v>1.4742502711703867E-2</v>
      </c>
      <c r="T245" s="65">
        <v>1.1469750719842192E-2</v>
      </c>
      <c r="U245" s="65">
        <v>1.0683963008553484E-2</v>
      </c>
      <c r="V245" s="6">
        <v>1.0617657393403302E-2</v>
      </c>
      <c r="W245" s="117">
        <v>1.7498926202255772E-4</v>
      </c>
      <c r="X245" s="116">
        <v>1.5781333838336015E-4</v>
      </c>
      <c r="Y245" s="130">
        <v>5.0414776112562448E-4</v>
      </c>
    </row>
    <row r="246" spans="1:25" ht="15" customHeight="1" x14ac:dyDescent="0.3">
      <c r="A246" s="133" t="s">
        <v>47</v>
      </c>
      <c r="F246" s="65">
        <v>0.859965387943467</v>
      </c>
      <c r="G246" s="65">
        <v>0.90946915351506452</v>
      </c>
      <c r="H246" s="65">
        <v>0.87946490139291134</v>
      </c>
      <c r="I246" s="6">
        <v>5.2523693363544233E-3</v>
      </c>
      <c r="J246" s="6">
        <v>5.3052697735454339E-2</v>
      </c>
      <c r="K246" s="6">
        <v>-7.6843979178778388E-4</v>
      </c>
      <c r="L246" s="6">
        <v>3.4006798327882934E-4</v>
      </c>
      <c r="M246" s="118">
        <v>6.5803561025786937E-5</v>
      </c>
      <c r="N246" s="65">
        <v>0.10773002595904239</v>
      </c>
      <c r="O246" s="65">
        <v>6.1692969870875178E-2</v>
      </c>
      <c r="P246" s="65">
        <v>9.0332367949248385E-2</v>
      </c>
      <c r="Q246" s="65">
        <v>1.7882895875396595E-2</v>
      </c>
      <c r="R246" s="65">
        <v>1.5925394548063129E-2</v>
      </c>
      <c r="S246" s="65">
        <v>1.6135705419942078E-2</v>
      </c>
      <c r="T246" s="65">
        <v>1.4133256417652149E-2</v>
      </c>
      <c r="U246" s="65">
        <v>1.2769010043041608E-2</v>
      </c>
      <c r="V246" s="6">
        <v>1.3791201213625707E-2</v>
      </c>
      <c r="W246" s="117">
        <v>1.4421690222094028E-4</v>
      </c>
      <c r="X246" s="116">
        <v>0</v>
      </c>
      <c r="Y246" s="130">
        <v>1.3791201213625708E-4</v>
      </c>
    </row>
    <row r="247" spans="1:25" ht="15" customHeight="1" x14ac:dyDescent="0.3">
      <c r="A247" s="133" t="s">
        <v>48</v>
      </c>
      <c r="F247" s="65">
        <v>0.95534766715144848</v>
      </c>
      <c r="G247" s="65">
        <v>0.95155153353729083</v>
      </c>
      <c r="H247" s="65">
        <v>0.95201007308176588</v>
      </c>
      <c r="I247" s="6">
        <v>1.4395272626037681E-3</v>
      </c>
      <c r="J247" s="6">
        <v>-5.9631915861235053E-3</v>
      </c>
      <c r="K247" s="6">
        <v>3.2169937440643115E-4</v>
      </c>
      <c r="L247" s="6">
        <v>1.0105994038320659E-3</v>
      </c>
      <c r="M247" s="118">
        <v>-1.879829856405406E-4</v>
      </c>
      <c r="N247" s="65">
        <v>1.2866370556712917E-2</v>
      </c>
      <c r="O247" s="65">
        <v>1.4127053500269944E-2</v>
      </c>
      <c r="P247" s="65">
        <v>1.387644897906201E-2</v>
      </c>
      <c r="Q247" s="65">
        <v>1.8775467421353983E-2</v>
      </c>
      <c r="R247" s="65">
        <v>1.713499755765226E-2</v>
      </c>
      <c r="S247" s="65">
        <v>1.8276931863909551E-2</v>
      </c>
      <c r="T247" s="65">
        <v>1.2538815298140797E-2</v>
      </c>
      <c r="U247" s="65">
        <v>1.6723654780574339E-2</v>
      </c>
      <c r="V247" s="6">
        <v>1.5641834443189635E-2</v>
      </c>
      <c r="W247" s="117">
        <v>2.6204420685769689E-4</v>
      </c>
      <c r="X247" s="116">
        <v>2.956526210247577E-4</v>
      </c>
      <c r="Y247" s="130">
        <v>9.0865428300686683E-5</v>
      </c>
    </row>
    <row r="248" spans="1:25" ht="15" customHeight="1" x14ac:dyDescent="0.3">
      <c r="A248" s="133" t="s">
        <v>49</v>
      </c>
      <c r="F248" s="65">
        <v>0.93106514414077124</v>
      </c>
      <c r="G248" s="65">
        <v>0.92563950029744202</v>
      </c>
      <c r="H248" s="65">
        <v>0.93324879992754284</v>
      </c>
      <c r="I248" s="6">
        <v>-4.8964777084362643E-3</v>
      </c>
      <c r="J248" s="6">
        <v>4.3570577399280885E-5</v>
      </c>
      <c r="K248" s="6">
        <v>-1.8166925624296636E-3</v>
      </c>
      <c r="L248" s="6">
        <v>-1.7748428884077124E-3</v>
      </c>
      <c r="M248" s="118">
        <v>-2.3399475851740923E-5</v>
      </c>
      <c r="N248" s="65">
        <v>2.5552227630101086E-2</v>
      </c>
      <c r="O248" s="65">
        <v>3.1437331258866059E-2</v>
      </c>
      <c r="P248" s="65">
        <v>2.7352594873652748E-2</v>
      </c>
      <c r="Q248" s="65">
        <v>2.5411830774990641E-2</v>
      </c>
      <c r="R248" s="65">
        <v>2.6586738662883816E-2</v>
      </c>
      <c r="S248" s="65">
        <v>2.4182592156507563E-2</v>
      </c>
      <c r="T248" s="65">
        <v>1.7736802695619617E-2</v>
      </c>
      <c r="U248" s="65">
        <v>1.6244909165789596E-2</v>
      </c>
      <c r="V248" s="6">
        <v>1.5216013042296894E-2</v>
      </c>
      <c r="W248" s="117">
        <v>4.6798951703481845E-5</v>
      </c>
      <c r="X248" s="116">
        <v>0</v>
      </c>
      <c r="Y248" s="130">
        <v>0</v>
      </c>
    </row>
    <row r="249" spans="1:25" ht="15" customHeight="1" x14ac:dyDescent="0.3">
      <c r="A249" s="133" t="s">
        <v>50</v>
      </c>
      <c r="F249" s="65">
        <v>0.93245684849882748</v>
      </c>
      <c r="G249" s="65">
        <v>0.92067344737247647</v>
      </c>
      <c r="H249" s="65">
        <v>0.90556158858206637</v>
      </c>
      <c r="I249" s="6">
        <v>2.1003559353585666E-2</v>
      </c>
      <c r="J249" s="6">
        <v>-2.9656583794018254E-3</v>
      </c>
      <c r="K249" s="6">
        <v>-2.1156255131678531E-3</v>
      </c>
      <c r="L249" s="6">
        <v>2.666718756917056E-2</v>
      </c>
      <c r="M249" s="118">
        <v>2.1143075587141524E-5</v>
      </c>
      <c r="N249" s="65">
        <v>2.3180717333640872E-2</v>
      </c>
      <c r="O249" s="65">
        <v>2.0765911542610573E-2</v>
      </c>
      <c r="P249" s="65">
        <v>1.8538628606887993E-2</v>
      </c>
      <c r="Q249" s="65">
        <v>1.3993003498250875E-2</v>
      </c>
      <c r="R249" s="65">
        <v>1.5680382185236555E-2</v>
      </c>
      <c r="S249" s="65">
        <v>1.2721067328575862E-2</v>
      </c>
      <c r="T249" s="65">
        <v>2.9946565178948985E-2</v>
      </c>
      <c r="U249" s="65">
        <v>4.2533518261673599E-2</v>
      </c>
      <c r="V249" s="6">
        <v>6.290722928948185E-2</v>
      </c>
      <c r="W249" s="117">
        <v>3.0753853842309614E-4</v>
      </c>
      <c r="X249" s="116">
        <v>1.155802126675913E-4</v>
      </c>
      <c r="Y249" s="130">
        <v>2.3270245113248526E-4</v>
      </c>
    </row>
    <row r="250" spans="1:25" ht="15" customHeight="1" x14ac:dyDescent="0.3">
      <c r="A250" s="133" t="s">
        <v>51</v>
      </c>
      <c r="F250" s="65">
        <v>0.95408478969813526</v>
      </c>
      <c r="G250" s="65">
        <v>0.96304599664963708</v>
      </c>
      <c r="H250" s="65">
        <v>0.9538813452922511</v>
      </c>
      <c r="I250" s="6">
        <v>4.6840478816351228E-3</v>
      </c>
      <c r="J250" s="6">
        <v>9.1815503539190019E-3</v>
      </c>
      <c r="K250" s="6">
        <v>3.3448443255812248E-3</v>
      </c>
      <c r="L250" s="6">
        <v>-1.8857611867930009E-4</v>
      </c>
      <c r="M250" s="118">
        <v>-2.3608288452736556E-4</v>
      </c>
      <c r="N250" s="65">
        <v>2.224266242996906E-2</v>
      </c>
      <c r="O250" s="65">
        <v>1.5326660388208723E-2</v>
      </c>
      <c r="P250" s="65">
        <v>2.1059963710474947E-2</v>
      </c>
      <c r="Q250" s="65">
        <v>1.3362321264319759E-2</v>
      </c>
      <c r="R250" s="65">
        <v>1.1834615416670139E-2</v>
      </c>
      <c r="S250" s="65">
        <v>1.5943312666076175E-2</v>
      </c>
      <c r="T250" s="65">
        <v>9.3151601304456901E-3</v>
      </c>
      <c r="U250" s="65">
        <v>8.2092226657887943E-3</v>
      </c>
      <c r="V250" s="6">
        <v>8.573615279437943E-3</v>
      </c>
      <c r="W250" s="117">
        <v>5.0171419014967801E-4</v>
      </c>
      <c r="X250" s="116">
        <v>6.58404660504888E-4</v>
      </c>
      <c r="Y250" s="130">
        <v>3.4397654079991745E-4</v>
      </c>
    </row>
    <row r="251" spans="1:25" ht="15" customHeight="1" x14ac:dyDescent="0.3">
      <c r="A251" s="133" t="s">
        <v>52</v>
      </c>
      <c r="F251" s="65">
        <v>0.97744360902255634</v>
      </c>
      <c r="G251" s="65">
        <v>0.97557942340305259</v>
      </c>
      <c r="H251" s="65">
        <v>0.97641349734792915</v>
      </c>
      <c r="I251" s="6">
        <v>9.8018864875260014E-5</v>
      </c>
      <c r="J251" s="6">
        <v>-1.6354916099356985E-3</v>
      </c>
      <c r="K251" s="6">
        <v>-1.9069843798530063E-3</v>
      </c>
      <c r="L251" s="6">
        <v>2.0216718369822119E-4</v>
      </c>
      <c r="M251" s="118">
        <v>5.0647005369331463E-4</v>
      </c>
      <c r="N251" s="65">
        <v>8.4301663249031662E-3</v>
      </c>
      <c r="O251" s="65">
        <v>1.3566986998304126E-2</v>
      </c>
      <c r="P251" s="65">
        <v>1.3203927321972689E-2</v>
      </c>
      <c r="Q251" s="65">
        <v>8.4301663249031662E-3</v>
      </c>
      <c r="R251" s="65">
        <v>5.9920859242509894E-3</v>
      </c>
      <c r="S251" s="65">
        <v>5.3041417447240715E-3</v>
      </c>
      <c r="T251" s="65">
        <v>4.329004329004329E-3</v>
      </c>
      <c r="U251" s="65">
        <v>3.617863199547767E-3</v>
      </c>
      <c r="V251" s="6">
        <v>4.1756009479742692E-3</v>
      </c>
      <c r="W251" s="117">
        <v>2.2784233310549099E-4</v>
      </c>
      <c r="X251" s="116">
        <v>3.3917467495760318E-4</v>
      </c>
      <c r="Y251" s="130">
        <v>7.8997855772486173E-4</v>
      </c>
    </row>
    <row r="252" spans="1:25" ht="15" customHeight="1" x14ac:dyDescent="0.3">
      <c r="A252" s="133" t="s">
        <v>53</v>
      </c>
      <c r="F252" s="65">
        <v>0.95881047492232574</v>
      </c>
      <c r="G252" s="65">
        <v>0.95617913584030123</v>
      </c>
      <c r="H252" s="65">
        <v>0.95946173964397197</v>
      </c>
      <c r="I252" s="6">
        <v>-1.9669342626584818E-3</v>
      </c>
      <c r="J252" s="6">
        <v>-1.524856281173749E-3</v>
      </c>
      <c r="K252" s="6">
        <v>-2.3813355511395785E-3</v>
      </c>
      <c r="L252" s="6">
        <v>8.470922373133901E-4</v>
      </c>
      <c r="M252" s="118">
        <v>1.8713076177212686E-4</v>
      </c>
      <c r="N252" s="65">
        <v>1.6111850865512648E-2</v>
      </c>
      <c r="O252" s="65">
        <v>1.720439521954209E-2</v>
      </c>
      <c r="P252" s="65">
        <v>1.6240614190500297E-2</v>
      </c>
      <c r="Q252" s="65">
        <v>1.3848202396804262E-2</v>
      </c>
      <c r="R252" s="65">
        <v>1.4621547082257146E-2</v>
      </c>
      <c r="S252" s="65">
        <v>1.1853539188391125E-2</v>
      </c>
      <c r="T252" s="65">
        <v>1.087438970261873E-2</v>
      </c>
      <c r="U252" s="65">
        <v>1.1644705161318566E-2</v>
      </c>
      <c r="V252" s="6">
        <v>1.2106639669282038E-2</v>
      </c>
      <c r="W252" s="117">
        <v>4.4385264092321351E-5</v>
      </c>
      <c r="X252" s="116">
        <v>8.7554174145252373E-5</v>
      </c>
      <c r="Y252" s="130">
        <v>2.531004808909137E-4</v>
      </c>
    </row>
    <row r="253" spans="1:25" ht="15" customHeight="1" x14ac:dyDescent="0.3">
      <c r="A253" s="133" t="s">
        <v>54</v>
      </c>
      <c r="F253" s="65">
        <v>0.9413180303591262</v>
      </c>
      <c r="G253" s="65">
        <v>0.94636871508379883</v>
      </c>
      <c r="H253" s="65">
        <v>0.95090634441087618</v>
      </c>
      <c r="I253" s="6">
        <v>-7.0629716894136108E-3</v>
      </c>
      <c r="J253" s="6">
        <v>4.9875186736579331E-3</v>
      </c>
      <c r="K253" s="6">
        <v>-2.4173980479728213E-3</v>
      </c>
      <c r="L253" s="6">
        <v>-6.6415608514376959E-3</v>
      </c>
      <c r="M253" s="118">
        <v>0</v>
      </c>
      <c r="N253" s="65">
        <v>1.8326545723805997E-2</v>
      </c>
      <c r="O253" s="65">
        <v>1.601489757914339E-2</v>
      </c>
      <c r="P253" s="65">
        <v>1.9070996978851965E-2</v>
      </c>
      <c r="Q253" s="65">
        <v>2.5731210662717514E-2</v>
      </c>
      <c r="R253" s="65">
        <v>2.2532588454376164E-2</v>
      </c>
      <c r="S253" s="65">
        <v>2.1714501510574018E-2</v>
      </c>
      <c r="T253" s="65">
        <v>1.4624213254350241E-2</v>
      </c>
      <c r="U253" s="65">
        <v>1.4897579143389199E-2</v>
      </c>
      <c r="V253" s="6">
        <v>8.1193353474320242E-3</v>
      </c>
      <c r="W253" s="117">
        <v>0</v>
      </c>
      <c r="X253" s="116">
        <v>0</v>
      </c>
      <c r="Y253" s="130">
        <v>0</v>
      </c>
    </row>
    <row r="254" spans="1:25" ht="15" customHeight="1" x14ac:dyDescent="0.3">
      <c r="A254" s="133" t="s">
        <v>55</v>
      </c>
      <c r="F254" s="65">
        <v>0.96339770596400653</v>
      </c>
      <c r="G254" s="65">
        <v>0.96373691022473229</v>
      </c>
      <c r="H254" s="65">
        <v>0.97188164132744814</v>
      </c>
      <c r="I254" s="6">
        <v>-8.3143332330787301E-3</v>
      </c>
      <c r="J254" s="6">
        <v>-1.0479587618400159E-2</v>
      </c>
      <c r="K254" s="6">
        <v>-1.3076208182775228E-3</v>
      </c>
      <c r="L254" s="6">
        <v>-2.7659765716046714E-3</v>
      </c>
      <c r="M254" s="118">
        <v>-2.4120563740908467E-5</v>
      </c>
      <c r="N254" s="65">
        <v>1.2152059031244673E-2</v>
      </c>
      <c r="O254" s="65">
        <v>9.6952582656783144E-3</v>
      </c>
      <c r="P254" s="65">
        <v>7.5200261566127184E-3</v>
      </c>
      <c r="Q254" s="65">
        <v>1.1738061028176218E-2</v>
      </c>
      <c r="R254" s="65">
        <v>1.0401223673373337E-2</v>
      </c>
      <c r="S254" s="65">
        <v>9.7620215324972556E-3</v>
      </c>
      <c r="T254" s="65">
        <v>1.2663468329152765E-2</v>
      </c>
      <c r="U254" s="65">
        <v>1.4307565595952466E-2</v>
      </c>
      <c r="V254" s="6">
        <v>1.0719540390947944E-2</v>
      </c>
      <c r="W254" s="117">
        <v>2.4352823709909163E-5</v>
      </c>
      <c r="X254" s="116">
        <v>7.0596540769502297E-5</v>
      </c>
      <c r="Y254" s="130">
        <v>2.3354118498797262E-5</v>
      </c>
    </row>
    <row r="255" spans="1:25" ht="15" customHeight="1" x14ac:dyDescent="0.3">
      <c r="A255" s="133" t="s">
        <v>56</v>
      </c>
      <c r="F255" s="65">
        <v>0.92994837653747464</v>
      </c>
      <c r="G255" s="65">
        <v>0.94021828352537018</v>
      </c>
      <c r="H255" s="65">
        <v>0.9399856596558317</v>
      </c>
      <c r="I255" s="6">
        <v>-4.9023296244092851E-3</v>
      </c>
      <c r="J255" s="6">
        <v>-4.3382263617637723E-3</v>
      </c>
      <c r="K255" s="6">
        <v>8.0789982618274178E-3</v>
      </c>
      <c r="L255" s="6">
        <v>-1.6674088428132346E-3</v>
      </c>
      <c r="M255" s="118">
        <v>1.6090377802074966E-4</v>
      </c>
      <c r="N255" s="65">
        <v>2.6303969284347445E-2</v>
      </c>
      <c r="O255" s="65">
        <v>1.8654424953637554E-2</v>
      </c>
      <c r="P255" s="65">
        <v>1.1167543021032504E-2</v>
      </c>
      <c r="Q255" s="65">
        <v>2.49687736504987E-2</v>
      </c>
      <c r="R255" s="65">
        <v>2.2460705925272856E-2</v>
      </c>
      <c r="S255" s="65">
        <v>3.1793738049713194E-2</v>
      </c>
      <c r="T255" s="65">
        <v>1.8311254407068538E-2</v>
      </c>
      <c r="U255" s="65">
        <v>1.8149758307238622E-2</v>
      </c>
      <c r="V255" s="6">
        <v>1.6563097514340343E-2</v>
      </c>
      <c r="W255" s="117">
        <v>2.6457793666127258E-4</v>
      </c>
      <c r="X255" s="116">
        <v>2.9793573100659715E-4</v>
      </c>
      <c r="Y255" s="130">
        <v>4.4216061185468452E-4</v>
      </c>
    </row>
    <row r="256" spans="1:25" ht="15" customHeight="1" x14ac:dyDescent="0.3">
      <c r="A256" s="133" t="s">
        <v>57</v>
      </c>
      <c r="F256" s="65">
        <v>0.93340261148511272</v>
      </c>
      <c r="G256" s="65">
        <v>0.93944819080583242</v>
      </c>
      <c r="H256" s="65">
        <v>0.96187628827691218</v>
      </c>
      <c r="I256" s="6">
        <v>-2.5450887131439615E-2</v>
      </c>
      <c r="J256" s="6">
        <v>-8.921253625943034E-3</v>
      </c>
      <c r="K256" s="6">
        <v>-8.0521948779590288E-4</v>
      </c>
      <c r="L256" s="6">
        <v>-2.0937452586686032E-2</v>
      </c>
      <c r="M256" s="118">
        <v>5.570927187981653E-5</v>
      </c>
      <c r="N256" s="65">
        <v>1.2357113811954999E-2</v>
      </c>
      <c r="O256" s="65">
        <v>6.2859302580016308E-3</v>
      </c>
      <c r="P256" s="65">
        <v>5.8680433046740081E-3</v>
      </c>
      <c r="Q256" s="65">
        <v>6.2350336601454844E-3</v>
      </c>
      <c r="R256" s="65">
        <v>3.6203775536591673E-3</v>
      </c>
      <c r="S256" s="65">
        <v>4.1224861191064234E-3</v>
      </c>
      <c r="T256" s="65">
        <v>4.7869696832783623E-2</v>
      </c>
      <c r="U256" s="65">
        <v>5.0048735851683873E-2</v>
      </c>
      <c r="V256" s="6">
        <v>2.8021763755547716E-2</v>
      </c>
      <c r="W256" s="117">
        <v>0</v>
      </c>
      <c r="X256" s="116">
        <v>0</v>
      </c>
      <c r="Y256" s="130">
        <v>5.570927187981653E-5</v>
      </c>
    </row>
    <row r="257" spans="1:25" ht="15" customHeight="1" x14ac:dyDescent="0.3">
      <c r="A257" s="133" t="s">
        <v>58</v>
      </c>
      <c r="F257" s="65">
        <v>0.9188718111234353</v>
      </c>
      <c r="G257" s="65">
        <v>0.93725165562913904</v>
      </c>
      <c r="H257" s="65">
        <v>0.93501670998886</v>
      </c>
      <c r="I257" s="6">
        <v>-6.9549766125728274E-3</v>
      </c>
      <c r="J257" s="6">
        <v>-6.4100372680017843E-3</v>
      </c>
      <c r="K257" s="6">
        <v>3.6218200518676295E-3</v>
      </c>
      <c r="L257" s="6">
        <v>-7.5504041642290333E-3</v>
      </c>
      <c r="M257" s="118">
        <v>-9.1762312544161392E-4</v>
      </c>
      <c r="N257" s="65">
        <v>2.3292663603232452E-2</v>
      </c>
      <c r="O257" s="65">
        <v>2.3841059602649008E-2</v>
      </c>
      <c r="P257" s="65">
        <v>2.1537318975120682E-2</v>
      </c>
      <c r="Q257" s="65">
        <v>1.7588337822848993E-2</v>
      </c>
      <c r="R257" s="65">
        <v>1.4900662251655629E-2</v>
      </c>
      <c r="S257" s="65">
        <v>1.986632008911994E-2</v>
      </c>
      <c r="T257" s="65">
        <v>3.8504199017588336E-2</v>
      </c>
      <c r="U257" s="65">
        <v>2.3013245033112584E-2</v>
      </c>
      <c r="V257" s="6">
        <v>2.3208317861121427E-2</v>
      </c>
      <c r="W257" s="117">
        <v>1.5845349389954049E-3</v>
      </c>
      <c r="X257" s="116">
        <v>9.9337748344370861E-4</v>
      </c>
      <c r="Y257" s="130">
        <v>3.713330857779428E-4</v>
      </c>
    </row>
    <row r="258" spans="1:25" ht="15" customHeight="1" x14ac:dyDescent="0.3">
      <c r="A258" s="133" t="s">
        <v>59</v>
      </c>
      <c r="F258" s="65">
        <v>0.9156865645881106</v>
      </c>
      <c r="G258" s="65">
        <v>0.92085649777864098</v>
      </c>
      <c r="H258" s="65">
        <v>0.92427483335030958</v>
      </c>
      <c r="I258" s="6">
        <v>-6.0033021669337883E-3</v>
      </c>
      <c r="J258" s="6">
        <v>9.2985094256763101E-3</v>
      </c>
      <c r="K258" s="6">
        <v>3.7507628362360365E-3</v>
      </c>
      <c r="L258" s="6">
        <v>-7.7924034965608235E-3</v>
      </c>
      <c r="M258" s="118">
        <v>-4.2575769635876139E-5</v>
      </c>
      <c r="N258" s="65">
        <v>3.2053652883595928E-2</v>
      </c>
      <c r="O258" s="65">
        <v>2.6195042606394599E-2</v>
      </c>
      <c r="P258" s="65">
        <v>2.720718885455924E-2</v>
      </c>
      <c r="Q258" s="65">
        <v>1.7124047636659517E-2</v>
      </c>
      <c r="R258" s="65">
        <v>1.8924036804156247E-2</v>
      </c>
      <c r="S258" s="65">
        <v>2.177480505664392E-2</v>
      </c>
      <c r="T258" s="65">
        <v>3.4938481643119558E-2</v>
      </c>
      <c r="U258" s="65">
        <v>3.3951591367046202E-2</v>
      </c>
      <c r="V258" s="6">
        <v>2.6652633008522053E-2</v>
      </c>
      <c r="W258" s="117">
        <v>1.6026826441797962E-4</v>
      </c>
      <c r="X258" s="116">
        <v>6.0692869801655703E-5</v>
      </c>
      <c r="Y258" s="130">
        <v>6.790479747394153E-5</v>
      </c>
    </row>
    <row r="259" spans="1:25" ht="15" customHeight="1" x14ac:dyDescent="0.3">
      <c r="A259" s="133" t="s">
        <v>60</v>
      </c>
      <c r="F259" s="65">
        <v>0.9741419840150447</v>
      </c>
      <c r="G259" s="65">
        <v>0.97404530166383907</v>
      </c>
      <c r="H259" s="65">
        <v>0.96808040319490696</v>
      </c>
      <c r="I259" s="6">
        <v>6.013239644534929E-3</v>
      </c>
      <c r="J259" s="6">
        <v>-3.6405837710457772E-2</v>
      </c>
      <c r="K259" s="6">
        <v>2.81623025048406E-3</v>
      </c>
      <c r="L259" s="6">
        <v>-5.3174245461969777E-5</v>
      </c>
      <c r="M259" s="118">
        <v>-1.949550786955662E-5</v>
      </c>
      <c r="N259" s="65">
        <v>9.6223162513712577E-3</v>
      </c>
      <c r="O259" s="65">
        <v>1.0566419620799477E-2</v>
      </c>
      <c r="P259" s="65">
        <v>1.3380883609891243E-2</v>
      </c>
      <c r="Q259" s="65">
        <v>8.9327691584391161E-3</v>
      </c>
      <c r="R259" s="65">
        <v>8.4829002589516915E-3</v>
      </c>
      <c r="S259" s="65">
        <v>1.1524064959179464E-2</v>
      </c>
      <c r="T259" s="65">
        <v>7.1462153267512927E-3</v>
      </c>
      <c r="U259" s="65">
        <v>6.4589100217281306E-3</v>
      </c>
      <c r="V259" s="6">
        <v>6.7493884287777419E-3</v>
      </c>
      <c r="W259" s="117">
        <v>1.2537219871493497E-4</v>
      </c>
      <c r="X259" s="116">
        <v>2.0835193618477839E-4</v>
      </c>
      <c r="Y259" s="130">
        <v>1.4736655958030005E-4</v>
      </c>
    </row>
    <row r="260" spans="1:25" ht="15" customHeight="1" x14ac:dyDescent="0.3">
      <c r="A260" s="133" t="s">
        <v>61</v>
      </c>
      <c r="F260" s="65">
        <v>0.83412992586812329</v>
      </c>
      <c r="G260" s="65">
        <v>0.83877314230943856</v>
      </c>
      <c r="H260" s="65">
        <v>0.82187783033108586</v>
      </c>
      <c r="I260" s="6">
        <v>1.4573703757695067E-2</v>
      </c>
      <c r="J260" s="6">
        <v>4.6207928566571126E-2</v>
      </c>
      <c r="K260" s="6">
        <v>3.0163394938845407E-3</v>
      </c>
      <c r="L260" s="6">
        <v>-4.2579210178556592E-3</v>
      </c>
      <c r="M260" s="118">
        <v>0</v>
      </c>
      <c r="N260" s="65">
        <v>8.900702301989856E-2</v>
      </c>
      <c r="O260" s="65">
        <v>8.7827271351460429E-2</v>
      </c>
      <c r="P260" s="65">
        <v>0.10415618395894133</v>
      </c>
      <c r="Q260" s="65">
        <v>1.5509168942645337E-2</v>
      </c>
      <c r="R260" s="65">
        <v>1.7202239822428491E-2</v>
      </c>
      <c r="S260" s="65">
        <v>1.9372043876421455E-2</v>
      </c>
      <c r="T260" s="65">
        <v>6.1305111197815058E-2</v>
      </c>
      <c r="U260" s="65">
        <v>5.6197346516672554E-2</v>
      </c>
      <c r="V260" s="6">
        <v>5.4493307839388147E-2</v>
      </c>
      <c r="W260" s="117">
        <v>0</v>
      </c>
      <c r="X260" s="116">
        <v>0</v>
      </c>
      <c r="Y260" s="130">
        <v>0</v>
      </c>
    </row>
    <row r="261" spans="1:25" ht="15" customHeight="1" x14ac:dyDescent="0.3">
      <c r="A261" s="133" t="s">
        <v>62</v>
      </c>
      <c r="F261" s="65">
        <v>0.94243879305234457</v>
      </c>
      <c r="G261" s="65">
        <v>0.95246484042397017</v>
      </c>
      <c r="H261" s="65">
        <v>0.9464598157004549</v>
      </c>
      <c r="I261" s="6">
        <v>9.9200103770247239E-4</v>
      </c>
      <c r="J261" s="6">
        <v>5.7291112842568423E-3</v>
      </c>
      <c r="K261" s="6">
        <v>1.6198980046569153E-4</v>
      </c>
      <c r="L261" s="6">
        <v>3.4538076992581337E-5</v>
      </c>
      <c r="M261" s="118">
        <v>1.6028751501941999E-4</v>
      </c>
      <c r="N261" s="65">
        <v>2.8069239433279981E-2</v>
      </c>
      <c r="O261" s="65">
        <v>2.4604363017117357E-2</v>
      </c>
      <c r="P261" s="65">
        <v>2.7149189315292196E-2</v>
      </c>
      <c r="Q261" s="65">
        <v>1.9206829094789258E-2</v>
      </c>
      <c r="R261" s="65">
        <v>1.3946387151707332E-2</v>
      </c>
      <c r="S261" s="65">
        <v>1.6738597923713985E-2</v>
      </c>
      <c r="T261" s="65">
        <v>1.0107297409449286E-2</v>
      </c>
      <c r="U261" s="65">
        <v>8.7201620716991102E-3</v>
      </c>
      <c r="V261" s="6">
        <v>9.4482678175667797E-3</v>
      </c>
      <c r="W261" s="117">
        <v>0</v>
      </c>
      <c r="X261" s="116">
        <v>2.9360815056225962E-5</v>
      </c>
      <c r="Y261" s="130">
        <v>1.7496792254753296E-4</v>
      </c>
    </row>
    <row r="262" spans="1:25" ht="15" customHeight="1" x14ac:dyDescent="0.3">
      <c r="A262" s="133" t="s">
        <v>63</v>
      </c>
      <c r="F262" s="65">
        <v>0.97031382527565735</v>
      </c>
      <c r="G262" s="65">
        <v>0.97081275258194877</v>
      </c>
      <c r="H262" s="65">
        <v>0.98800738007380073</v>
      </c>
      <c r="I262" s="6">
        <v>-1.7444091144997675E-2</v>
      </c>
      <c r="J262" s="6">
        <v>-1.2907527073503148E-2</v>
      </c>
      <c r="K262" s="6">
        <v>-1.9832360425086066E-3</v>
      </c>
      <c r="L262" s="6">
        <v>-2.6850251663720053E-3</v>
      </c>
      <c r="M262" s="118">
        <v>0</v>
      </c>
      <c r="N262" s="65">
        <v>1.823579304495335E-2</v>
      </c>
      <c r="O262" s="65">
        <v>1.8859452177817693E-2</v>
      </c>
      <c r="P262" s="65">
        <v>5.9963099630996313E-3</v>
      </c>
      <c r="Q262" s="65">
        <v>1.2722646310432571E-3</v>
      </c>
      <c r="R262" s="65">
        <v>2.6942074539739562E-3</v>
      </c>
      <c r="S262" s="65">
        <v>0</v>
      </c>
      <c r="T262" s="65">
        <v>1.0178117048346057E-2</v>
      </c>
      <c r="U262" s="65">
        <v>7.1845532105972157E-3</v>
      </c>
      <c r="V262" s="6">
        <v>5.9963099630996313E-3</v>
      </c>
      <c r="W262" s="117">
        <v>0</v>
      </c>
      <c r="X262" s="116">
        <v>0</v>
      </c>
      <c r="Y262" s="130">
        <v>0</v>
      </c>
    </row>
    <row r="263" spans="1:25" ht="15" customHeight="1" x14ac:dyDescent="0.3">
      <c r="A263" s="133" t="s">
        <v>151</v>
      </c>
      <c r="F263" s="65">
        <v>0.90609432677489876</v>
      </c>
      <c r="G263" s="65">
        <v>0.90649307469529539</v>
      </c>
      <c r="H263" s="65">
        <v>0.91119032334358208</v>
      </c>
      <c r="I263" s="6">
        <v>-4.8966226084850017E-3</v>
      </c>
      <c r="J263" s="6">
        <v>-3.3519083474419994E-4</v>
      </c>
      <c r="K263" s="6">
        <v>-9.5383079858112584E-4</v>
      </c>
      <c r="L263" s="6">
        <v>-3.0828009251218855E-3</v>
      </c>
      <c r="M263" s="118">
        <v>1.5136032644115852E-4</v>
      </c>
      <c r="N263" s="65">
        <v>2.5113787047987671E-2</v>
      </c>
      <c r="O263" s="65">
        <v>2.4096385542168676E-2</v>
      </c>
      <c r="P263" s="65">
        <v>2.3684832922255632E-2</v>
      </c>
      <c r="Q263" s="65">
        <v>1.0133318997957209E-2</v>
      </c>
      <c r="R263" s="65">
        <v>9.563307697019012E-3</v>
      </c>
      <c r="S263" s="65">
        <v>8.8944825489069845E-3</v>
      </c>
      <c r="T263" s="65">
        <v>5.3157366591405943E-2</v>
      </c>
      <c r="U263" s="65">
        <v>5.339003071107961E-2</v>
      </c>
      <c r="V263" s="6">
        <v>5.0190897726120891E-2</v>
      </c>
      <c r="W263" s="117">
        <v>5.3488872164283406E-3</v>
      </c>
      <c r="X263" s="116">
        <v>6.3259574244691179E-3</v>
      </c>
      <c r="Y263" s="130">
        <v>5.9887826468898878E-3</v>
      </c>
    </row>
    <row r="264" spans="1:25" s="121" customFormat="1" ht="15.6" x14ac:dyDescent="0.3">
      <c r="A264" s="204" t="s">
        <v>171</v>
      </c>
      <c r="B264" s="205"/>
      <c r="C264" s="205"/>
      <c r="D264" s="205"/>
      <c r="E264" s="205"/>
      <c r="F264" s="205"/>
      <c r="G264" s="205"/>
      <c r="H264" s="205"/>
      <c r="I264" s="205"/>
      <c r="J264" s="205"/>
      <c r="K264" s="205"/>
      <c r="L264" s="205"/>
      <c r="M264" s="205"/>
      <c r="N264" s="205"/>
      <c r="O264" s="205"/>
      <c r="P264" s="205"/>
      <c r="Q264" s="205"/>
      <c r="R264" s="205"/>
      <c r="S264" s="205"/>
      <c r="T264" s="205"/>
      <c r="U264" s="205"/>
      <c r="V264" s="205"/>
      <c r="W264" s="205"/>
      <c r="X264" s="205"/>
      <c r="Y264" s="206"/>
    </row>
    <row r="265" spans="1:25" x14ac:dyDescent="0.3">
      <c r="A265" s="133" t="s">
        <v>14</v>
      </c>
      <c r="F265" s="65">
        <v>0.90174484426540891</v>
      </c>
      <c r="G265" s="65">
        <v>0.90323538593913</v>
      </c>
      <c r="H265" s="6">
        <v>0.91255443506578293</v>
      </c>
      <c r="I265" s="6">
        <v>-1.0064319963513424E-2</v>
      </c>
      <c r="J265" s="6">
        <v>-2.6955031295151886E-3</v>
      </c>
      <c r="K265" s="6">
        <v>-5.851392001191294E-3</v>
      </c>
      <c r="L265" s="6">
        <v>-1.1022607596593362E-3</v>
      </c>
      <c r="M265" s="118">
        <v>7.1767838910259029E-7</v>
      </c>
      <c r="N265" s="65">
        <v>1.2280483997758294E-2</v>
      </c>
      <c r="O265" s="65">
        <v>1.2853215969054817E-2</v>
      </c>
      <c r="P265" s="6">
        <v>9.385488590717429E-3</v>
      </c>
      <c r="Q265" s="65">
        <v>5.4729960995828775E-2</v>
      </c>
      <c r="R265" s="65">
        <v>5.2909106138019781E-2</v>
      </c>
      <c r="S265" s="6">
        <v>4.796814156573298E-2</v>
      </c>
      <c r="T265" s="65">
        <v>3.1128111964915051E-2</v>
      </c>
      <c r="U265" s="65">
        <v>3.0922340077210668E-2</v>
      </c>
      <c r="V265" s="6">
        <v>2.9922965261403523E-2</v>
      </c>
      <c r="W265" s="117">
        <v>5.2657511782118259E-5</v>
      </c>
      <c r="X265" s="116">
        <v>3.8072322183219242E-5</v>
      </c>
      <c r="Y265" s="130">
        <v>4.6082595371771337E-5</v>
      </c>
    </row>
    <row r="266" spans="1:25" x14ac:dyDescent="0.3">
      <c r="A266" s="133" t="s">
        <v>15</v>
      </c>
      <c r="F266" s="65">
        <v>0.86509953409572216</v>
      </c>
      <c r="G266" s="65">
        <v>0.87584599524898032</v>
      </c>
      <c r="H266" s="6">
        <v>0.8522187004754358</v>
      </c>
      <c r="I266" s="6">
        <v>1.8254064196915443E-2</v>
      </c>
      <c r="J266" s="6">
        <v>-6.8882765129068043E-3</v>
      </c>
      <c r="K266" s="6">
        <v>2.830991218005105E-3</v>
      </c>
      <c r="L266" s="6">
        <v>1.6641452506653116E-2</v>
      </c>
      <c r="M266" s="118">
        <v>0</v>
      </c>
      <c r="N266" s="65">
        <v>1.1308767471410418E-2</v>
      </c>
      <c r="O266" s="65">
        <v>9.3675765317556368E-3</v>
      </c>
      <c r="P266" s="6">
        <v>9.3601426307448488E-3</v>
      </c>
      <c r="Q266" s="65">
        <v>7.9796696315120708E-2</v>
      </c>
      <c r="R266" s="65">
        <v>7.955716910940791E-2</v>
      </c>
      <c r="S266" s="6">
        <v>8.2507923930269414E-2</v>
      </c>
      <c r="T266" s="65">
        <v>4.3583227445997456E-2</v>
      </c>
      <c r="U266" s="65">
        <v>3.4960333467796152E-2</v>
      </c>
      <c r="V266" s="6">
        <v>5.5913232963549921E-2</v>
      </c>
      <c r="W266" s="117">
        <v>0</v>
      </c>
      <c r="X266" s="116">
        <v>0</v>
      </c>
      <c r="Y266" s="130">
        <v>0</v>
      </c>
    </row>
    <row r="267" spans="1:25" x14ac:dyDescent="0.3">
      <c r="A267" s="133" t="s">
        <v>16</v>
      </c>
      <c r="F267" s="65">
        <v>0.85178205431398057</v>
      </c>
      <c r="G267" s="65">
        <v>0.85573264281459327</v>
      </c>
      <c r="H267" s="6">
        <v>0.85176418870456494</v>
      </c>
      <c r="I267" s="6">
        <v>1.9931598597219269E-3</v>
      </c>
      <c r="J267" s="6">
        <v>2.4839957542813589E-3</v>
      </c>
      <c r="K267" s="6">
        <v>-8.7931378335409649E-4</v>
      </c>
      <c r="L267" s="6">
        <v>4.4595594722403459E-3</v>
      </c>
      <c r="M267" s="118">
        <v>3.1508334513928864E-4</v>
      </c>
      <c r="N267" s="65">
        <v>2.3129261755547671E-2</v>
      </c>
      <c r="O267" s="65">
        <v>1.7360224661730917E-2</v>
      </c>
      <c r="P267" s="6">
        <v>1.8523402975405473E-2</v>
      </c>
      <c r="Q267" s="65">
        <v>8.0638327223995901E-2</v>
      </c>
      <c r="R267" s="65">
        <v>7.6243967078789651E-2</v>
      </c>
      <c r="S267" s="6">
        <v>7.756183336803868E-2</v>
      </c>
      <c r="T267" s="65">
        <v>4.4226183437783298E-2</v>
      </c>
      <c r="U267" s="65">
        <v>5.0086922693509367E-2</v>
      </c>
      <c r="V267" s="6">
        <v>5.1616112537886678E-2</v>
      </c>
      <c r="W267" s="117">
        <v>6.1586062827637857E-5</v>
      </c>
      <c r="X267" s="116">
        <v>4.8628080284960554E-5</v>
      </c>
      <c r="Y267" s="130">
        <v>3.7019041669558782E-4</v>
      </c>
    </row>
    <row r="268" spans="1:25" x14ac:dyDescent="0.3">
      <c r="A268" s="133" t="s">
        <v>17</v>
      </c>
      <c r="F268" s="65">
        <v>0.88993461604931157</v>
      </c>
      <c r="G268" s="65">
        <v>0.89479074565281458</v>
      </c>
      <c r="H268" s="6">
        <v>0.91065656996256361</v>
      </c>
      <c r="I268" s="6">
        <v>-1.8293889111500539E-2</v>
      </c>
      <c r="J268" s="6">
        <v>-1.010195464589448E-2</v>
      </c>
      <c r="K268" s="6">
        <v>-1.0748478685486312E-2</v>
      </c>
      <c r="L268" s="6">
        <v>-6.522028810730017E-3</v>
      </c>
      <c r="M268" s="118">
        <v>6.3146392556713679E-6</v>
      </c>
      <c r="N268" s="65">
        <v>1.4718589780517311E-2</v>
      </c>
      <c r="O268" s="65">
        <v>1.2724727379899794E-2</v>
      </c>
      <c r="P268" s="6">
        <v>1.2765561661460714E-2</v>
      </c>
      <c r="Q268" s="65">
        <v>6.2662019701595711E-2</v>
      </c>
      <c r="R268" s="65">
        <v>5.9703801945181253E-2</v>
      </c>
      <c r="S268" s="6">
        <v>5.043443213790217E-2</v>
      </c>
      <c r="T268" s="65">
        <v>3.2562359582925283E-2</v>
      </c>
      <c r="U268" s="65">
        <v>3.2567049808429116E-2</v>
      </c>
      <c r="V268" s="6">
        <v>2.6042675884947179E-2</v>
      </c>
      <c r="W268" s="117">
        <v>2.8803502505904717E-5</v>
      </c>
      <c r="X268" s="116">
        <v>5.1576775714706752E-5</v>
      </c>
      <c r="Y268" s="130">
        <v>4.6504778365977101E-5</v>
      </c>
    </row>
    <row r="269" spans="1:25" x14ac:dyDescent="0.3">
      <c r="A269" s="133" t="s">
        <v>18</v>
      </c>
      <c r="F269" s="65">
        <v>0.82309308813734583</v>
      </c>
      <c r="G269" s="65">
        <v>0.82157391725566875</v>
      </c>
      <c r="H269" s="6">
        <v>0.83741845234768908</v>
      </c>
      <c r="I269" s="6">
        <v>-1.5084949651181789E-2</v>
      </c>
      <c r="J269" s="6">
        <v>-6.6508640066129492E-3</v>
      </c>
      <c r="K269" s="6">
        <v>-1.0229239671927418E-2</v>
      </c>
      <c r="L269" s="6">
        <v>2.4109390920479257E-4</v>
      </c>
      <c r="M269" s="118">
        <v>4.1485397176669822E-4</v>
      </c>
      <c r="N269" s="65">
        <v>3.3010305234810598E-2</v>
      </c>
      <c r="O269" s="65">
        <v>3.0252136495263822E-2</v>
      </c>
      <c r="P269" s="6">
        <v>2.6148427092478058E-2</v>
      </c>
      <c r="Q269" s="65">
        <v>9.571347396994509E-2</v>
      </c>
      <c r="R269" s="65">
        <v>9.7692726546285136E-2</v>
      </c>
      <c r="S269" s="6">
        <v>8.6473860586187695E-2</v>
      </c>
      <c r="T269" s="65">
        <v>4.7670225171872006E-2</v>
      </c>
      <c r="U269" s="65">
        <v>5.0158137775216299E-2</v>
      </c>
      <c r="V269" s="6">
        <v>4.9155275382748942E-2</v>
      </c>
      <c r="W269" s="117">
        <v>1.9839736981772585E-4</v>
      </c>
      <c r="X269" s="116">
        <v>1.9049016522701477E-4</v>
      </c>
      <c r="Y269" s="130">
        <v>6.0929773928906851E-4</v>
      </c>
    </row>
    <row r="270" spans="1:25" x14ac:dyDescent="0.3">
      <c r="A270" s="133" t="s">
        <v>19</v>
      </c>
      <c r="F270" s="65">
        <v>0.85524521521505459</v>
      </c>
      <c r="G270" s="65">
        <v>0.86266481041683729</v>
      </c>
      <c r="H270" s="6">
        <v>0.87574199901526339</v>
      </c>
      <c r="I270" s="6">
        <v>-1.67869861993174E-2</v>
      </c>
      <c r="J270" s="6">
        <v>-4.2917530333578396E-4</v>
      </c>
      <c r="K270" s="6">
        <v>-4.3321088290870641E-3</v>
      </c>
      <c r="L270" s="6">
        <v>-4.8014293561687502E-3</v>
      </c>
      <c r="M270" s="118">
        <v>4.121877254334372E-5</v>
      </c>
      <c r="N270" s="65">
        <v>3.53464457029182E-2</v>
      </c>
      <c r="O270" s="65">
        <v>2.7282192870596769E-2</v>
      </c>
      <c r="P270" s="6">
        <v>2.370851797144264E-2</v>
      </c>
      <c r="Q270" s="65">
        <v>7.0227648276193988E-2</v>
      </c>
      <c r="R270" s="65">
        <v>6.6672906161891504E-2</v>
      </c>
      <c r="S270" s="6">
        <v>6.4118168389955682E-2</v>
      </c>
      <c r="T270" s="65">
        <v>3.9048337156883189E-2</v>
      </c>
      <c r="U270" s="65">
        <v>4.3220203485538018E-2</v>
      </c>
      <c r="V270" s="6">
        <v>3.633284096504185E-2</v>
      </c>
      <c r="W270" s="117">
        <v>2.0053583174241573E-5</v>
      </c>
      <c r="X270" s="116">
        <v>7.7993690310453876E-6</v>
      </c>
      <c r="Y270" s="130">
        <v>5.5145248645987197E-5</v>
      </c>
    </row>
    <row r="271" spans="1:25" x14ac:dyDescent="0.3">
      <c r="A271" s="133" t="s">
        <v>20</v>
      </c>
      <c r="F271" s="65">
        <v>0.92274347094224474</v>
      </c>
      <c r="G271" s="65">
        <v>0.88928537148600051</v>
      </c>
      <c r="H271" s="6">
        <v>0.91974956013070397</v>
      </c>
      <c r="I271" s="6">
        <v>-1.3735138916581402E-2</v>
      </c>
      <c r="J271" s="6">
        <v>-1.5930606927286921E-2</v>
      </c>
      <c r="K271" s="6">
        <v>-8.7038323976558231E-3</v>
      </c>
      <c r="L271" s="6">
        <v>3.2322583837302576E-3</v>
      </c>
      <c r="M271" s="118">
        <v>2.3381286594928689E-5</v>
      </c>
      <c r="N271" s="65">
        <v>2.0993193678960079E-2</v>
      </c>
      <c r="O271" s="65">
        <v>3.0234934759165052E-2</v>
      </c>
      <c r="P271" s="6">
        <v>1.7349130544066907E-2</v>
      </c>
      <c r="Q271" s="65">
        <v>3.6998463088797437E-2</v>
      </c>
      <c r="R271" s="65">
        <v>3.8529074658551321E-2</v>
      </c>
      <c r="S271" s="6">
        <v>2.9059936476018556E-2</v>
      </c>
      <c r="T271" s="65">
        <v>1.9146648351339026E-2</v>
      </c>
      <c r="U271" s="65">
        <v>4.1865927402279901E-2</v>
      </c>
      <c r="V271" s="6">
        <v>3.3738546260539723E-2</v>
      </c>
      <c r="W271" s="117">
        <v>4.5037690917586655E-5</v>
      </c>
      <c r="X271" s="116">
        <v>3.387667760130538E-5</v>
      </c>
      <c r="Y271" s="130">
        <v>6.2838470854374706E-5</v>
      </c>
    </row>
    <row r="272" spans="1:25" x14ac:dyDescent="0.3">
      <c r="A272" s="133" t="s">
        <v>21</v>
      </c>
      <c r="F272" s="65">
        <v>0.86706600622048147</v>
      </c>
      <c r="G272" s="65">
        <v>0.88015280232624438</v>
      </c>
      <c r="H272" s="6">
        <v>0.89788959193725604</v>
      </c>
      <c r="I272" s="6">
        <v>-2.4280187663893171E-2</v>
      </c>
      <c r="J272" s="6">
        <v>-2.8028528842153899E-3</v>
      </c>
      <c r="K272" s="6">
        <v>-2.2623418978475182E-2</v>
      </c>
      <c r="L272" s="6">
        <v>6.0288183035612161E-3</v>
      </c>
      <c r="M272" s="118">
        <v>0</v>
      </c>
      <c r="N272" s="65">
        <v>3.63245401835426E-2</v>
      </c>
      <c r="O272" s="65">
        <v>2.3167417374612767E-2</v>
      </c>
      <c r="P272" s="6">
        <v>2.2089190315613988E-2</v>
      </c>
      <c r="Q272" s="65">
        <v>7.7084053296471222E-2</v>
      </c>
      <c r="R272" s="65">
        <v>6.7696752000304089E-2</v>
      </c>
      <c r="S272" s="6">
        <v>4.9766983669912473E-2</v>
      </c>
      <c r="T272" s="65">
        <v>1.9467803248473678E-2</v>
      </c>
      <c r="U272" s="65">
        <v>2.8983028298838778E-2</v>
      </c>
      <c r="V272" s="6">
        <v>3.0254234077217446E-2</v>
      </c>
      <c r="W272" s="117">
        <v>0</v>
      </c>
      <c r="X272" s="116">
        <v>0</v>
      </c>
      <c r="Y272" s="130">
        <v>0</v>
      </c>
    </row>
    <row r="273" spans="1:25" x14ac:dyDescent="0.3">
      <c r="A273" s="133" t="s">
        <v>22</v>
      </c>
      <c r="F273" s="65">
        <v>0.94741757464270548</v>
      </c>
      <c r="G273" s="65">
        <v>0.95624323739450334</v>
      </c>
      <c r="H273" s="6">
        <v>0.9523975740651861</v>
      </c>
      <c r="I273" s="6">
        <v>-5.6716804658163422E-4</v>
      </c>
      <c r="J273" s="6">
        <v>2.5592307537725019E-3</v>
      </c>
      <c r="K273" s="6">
        <v>-4.9738215837828031E-4</v>
      </c>
      <c r="L273" s="6">
        <v>-9.1810748828510119E-4</v>
      </c>
      <c r="M273" s="118">
        <v>-1.4766246736203371E-4</v>
      </c>
      <c r="N273" s="65">
        <v>2.6616669025045989E-2</v>
      </c>
      <c r="O273" s="65">
        <v>2.2044290557599364E-2</v>
      </c>
      <c r="P273" s="6">
        <v>2.5539217825094173E-2</v>
      </c>
      <c r="Q273" s="65">
        <v>1.787179850007075E-2</v>
      </c>
      <c r="R273" s="65">
        <v>1.3287167279809565E-2</v>
      </c>
      <c r="S273" s="6">
        <v>1.5082100731561878E-2</v>
      </c>
      <c r="T273" s="65">
        <v>7.4854959671713595E-3</v>
      </c>
      <c r="U273" s="65">
        <v>7.9347904493976777E-3</v>
      </c>
      <c r="V273" s="6">
        <v>6.7920357199994178E-3</v>
      </c>
      <c r="W273" s="117">
        <v>2.8300551860761287E-4</v>
      </c>
      <c r="X273" s="116">
        <v>2.7411094279737429E-4</v>
      </c>
      <c r="Y273" s="130">
        <v>1.3089576334045989E-4</v>
      </c>
    </row>
    <row r="274" spans="1:25" x14ac:dyDescent="0.3">
      <c r="A274" s="133" t="s">
        <v>23</v>
      </c>
      <c r="F274" s="65">
        <v>0.86136001110072802</v>
      </c>
      <c r="G274" s="65">
        <v>0.86691206756440842</v>
      </c>
      <c r="H274" s="6">
        <v>0.86626606871531275</v>
      </c>
      <c r="I274" s="6">
        <v>-2.130029382744536E-3</v>
      </c>
      <c r="J274" s="6">
        <v>1.5141884567394355E-2</v>
      </c>
      <c r="K274" s="6">
        <v>-1.0340050672457343E-2</v>
      </c>
      <c r="L274" s="6">
        <v>-1.232266610603501E-3</v>
      </c>
      <c r="M274" s="118">
        <v>7.7236987340150299E-4</v>
      </c>
      <c r="N274" s="65">
        <v>2.3915683585043979E-2</v>
      </c>
      <c r="O274" s="65">
        <v>3.2902768552567616E-2</v>
      </c>
      <c r="P274" s="6">
        <v>3.6928896318279003E-2</v>
      </c>
      <c r="Q274" s="65">
        <v>8.3038112090338317E-2</v>
      </c>
      <c r="R274" s="65">
        <v>7.0187872693336692E-2</v>
      </c>
      <c r="S274" s="6">
        <v>6.6272941719380155E-2</v>
      </c>
      <c r="T274" s="65">
        <v>3.139393954278262E-2</v>
      </c>
      <c r="U274" s="65">
        <v>2.9773412346485287E-2</v>
      </c>
      <c r="V274" s="6">
        <v>2.9351409334030451E-2</v>
      </c>
      <c r="W274" s="117">
        <v>7.2449441955103452E-5</v>
      </c>
      <c r="X274" s="116">
        <v>5.4423586192736181E-5</v>
      </c>
      <c r="Y274" s="130">
        <v>8.3580638747542287E-4</v>
      </c>
    </row>
    <row r="275" spans="1:25" x14ac:dyDescent="0.3">
      <c r="A275" s="133" t="s">
        <v>24</v>
      </c>
      <c r="F275" s="65">
        <v>0.89760317623421226</v>
      </c>
      <c r="G275" s="65">
        <v>0.90098833924728794</v>
      </c>
      <c r="H275" s="6">
        <v>0.90145233859997909</v>
      </c>
      <c r="I275" s="6">
        <v>-2.1565808592289848E-3</v>
      </c>
      <c r="J275" s="6">
        <v>-3.372791928670564E-3</v>
      </c>
      <c r="K275" s="6">
        <v>4.3784404664783394E-3</v>
      </c>
      <c r="L275" s="6">
        <v>-1.9523943467072043E-3</v>
      </c>
      <c r="M275" s="118">
        <v>3.4404808254926095E-4</v>
      </c>
      <c r="N275" s="65">
        <v>1.0671254949201679E-2</v>
      </c>
      <c r="O275" s="65">
        <v>9.7881767457803567E-3</v>
      </c>
      <c r="P275" s="6">
        <v>5.2987339123155806E-3</v>
      </c>
      <c r="Q275" s="65">
        <v>5.9740225668292533E-2</v>
      </c>
      <c r="R275" s="65">
        <v>5.796098694274996E-2</v>
      </c>
      <c r="S275" s="6">
        <v>6.3229046771999586E-2</v>
      </c>
      <c r="T275" s="65">
        <v>3.1790763822237576E-2</v>
      </c>
      <c r="U275" s="65">
        <v>3.105302246456388E-2</v>
      </c>
      <c r="V275" s="6">
        <v>2.9469498796693524E-2</v>
      </c>
      <c r="W275" s="117">
        <v>4.1539406686095448E-5</v>
      </c>
      <c r="X275" s="116">
        <v>6.5593056445998924E-5</v>
      </c>
      <c r="Y275" s="130">
        <v>3.9761431411530816E-4</v>
      </c>
    </row>
    <row r="276" spans="1:25" x14ac:dyDescent="0.3">
      <c r="A276" s="133" t="s">
        <v>25</v>
      </c>
      <c r="F276" s="65">
        <v>0.9147728432873915</v>
      </c>
      <c r="G276" s="65">
        <v>0.9259980317487484</v>
      </c>
      <c r="H276" s="6">
        <v>0.90104323187223634</v>
      </c>
      <c r="I276" s="6">
        <v>1.9342205645833666E-2</v>
      </c>
      <c r="J276" s="6">
        <v>-5.3077115257354843E-3</v>
      </c>
      <c r="K276" s="6">
        <v>1.1911446101724454E-2</v>
      </c>
      <c r="L276" s="6">
        <v>6.4044106915817182E-3</v>
      </c>
      <c r="M276" s="118">
        <v>1.0768658711989648E-5</v>
      </c>
      <c r="N276" s="65">
        <v>7.5548749361919344E-3</v>
      </c>
      <c r="O276" s="65">
        <v>7.5307004407171281E-3</v>
      </c>
      <c r="P276" s="6">
        <v>8.6506675825355258E-3</v>
      </c>
      <c r="Q276" s="65">
        <v>5.4211332312404291E-2</v>
      </c>
      <c r="R276" s="65">
        <v>4.6810149330366695E-2</v>
      </c>
      <c r="S276" s="6">
        <v>6.2422186923109947E-2</v>
      </c>
      <c r="T276" s="65">
        <v>2.3297600816743237E-2</v>
      </c>
      <c r="U276" s="65">
        <v>1.9575542338795944E-2</v>
      </c>
      <c r="V276" s="6">
        <v>2.7840982269351309E-2</v>
      </c>
      <c r="W276" s="117">
        <v>0</v>
      </c>
      <c r="X276" s="116">
        <v>2.1394035342946386E-5</v>
      </c>
      <c r="Y276" s="130">
        <v>2.1465676383462841E-5</v>
      </c>
    </row>
    <row r="277" spans="1:25" x14ac:dyDescent="0.3">
      <c r="A277" s="133" t="s">
        <v>26</v>
      </c>
      <c r="F277" s="65">
        <v>0.86884458568786338</v>
      </c>
      <c r="G277" s="65">
        <v>0.87882996807496161</v>
      </c>
      <c r="H277" s="6">
        <v>0.87146577189497409</v>
      </c>
      <c r="I277" s="6">
        <v>2.3715049864383442E-3</v>
      </c>
      <c r="J277" s="6">
        <v>-3.1616115110324767E-3</v>
      </c>
      <c r="K277" s="6">
        <v>1.182743466463862E-2</v>
      </c>
      <c r="L277" s="6">
        <v>-5.4453784428785679E-3</v>
      </c>
      <c r="M277" s="118">
        <v>0</v>
      </c>
      <c r="N277" s="65">
        <v>2.0386057775824893E-2</v>
      </c>
      <c r="O277" s="65">
        <v>1.5651561009992123E-2</v>
      </c>
      <c r="P277" s="6">
        <v>1.4018547299731362E-2</v>
      </c>
      <c r="Q277" s="65">
        <v>7.0528606901625782E-2</v>
      </c>
      <c r="R277" s="65">
        <v>6.6690161283635307E-2</v>
      </c>
      <c r="S277" s="6">
        <v>8.0436818757269157E-2</v>
      </c>
      <c r="T277" s="65">
        <v>4.018965675805479E-2</v>
      </c>
      <c r="U277" s="65">
        <v>3.8776483270450683E-2</v>
      </c>
      <c r="V277" s="6">
        <v>3.4037691571374165E-2</v>
      </c>
      <c r="W277" s="117">
        <v>0</v>
      </c>
      <c r="X277" s="116">
        <v>0</v>
      </c>
      <c r="Y277" s="130">
        <v>0</v>
      </c>
    </row>
    <row r="278" spans="1:25" x14ac:dyDescent="0.3">
      <c r="A278" s="133" t="s">
        <v>27</v>
      </c>
      <c r="F278" s="65">
        <v>0.88542187893543778</v>
      </c>
      <c r="G278" s="65">
        <v>0.87926982096066042</v>
      </c>
      <c r="H278" s="6">
        <v>0.88660447342601179</v>
      </c>
      <c r="I278" s="6">
        <v>-4.2586234779626864E-3</v>
      </c>
      <c r="J278" s="6">
        <v>-8.575455241771994E-4</v>
      </c>
      <c r="K278" s="6">
        <v>-2.5469132654807464E-3</v>
      </c>
      <c r="L278" s="6">
        <v>1.7557875928333258E-3</v>
      </c>
      <c r="M278" s="118">
        <v>8.8169486697739472E-6</v>
      </c>
      <c r="N278" s="65">
        <v>1.8708756611535555E-2</v>
      </c>
      <c r="O278" s="65">
        <v>1.9677676607454276E-2</v>
      </c>
      <c r="P278" s="6">
        <v>1.5703822943358328E-2</v>
      </c>
      <c r="Q278" s="65">
        <v>6.4889597850726219E-2</v>
      </c>
      <c r="R278" s="65">
        <v>6.6646802618548925E-2</v>
      </c>
      <c r="S278" s="6">
        <v>6.3221286969156826E-2</v>
      </c>
      <c r="T278" s="65">
        <v>3.0872302913273444E-2</v>
      </c>
      <c r="U278" s="65">
        <v>3.4300537205654243E-2</v>
      </c>
      <c r="V278" s="6">
        <v>3.4342207652297167E-2</v>
      </c>
      <c r="W278" s="117">
        <v>4.0298883385106208E-5</v>
      </c>
      <c r="X278" s="116">
        <v>5.9592144353206148E-5</v>
      </c>
      <c r="Y278" s="130">
        <v>5.8762462538930128E-5</v>
      </c>
    </row>
    <row r="279" spans="1:25" x14ac:dyDescent="0.3">
      <c r="A279" s="133" t="s">
        <v>28</v>
      </c>
      <c r="F279" s="65">
        <v>0.92489428716689603</v>
      </c>
      <c r="G279" s="65">
        <v>0.91791100890412247</v>
      </c>
      <c r="H279" s="6">
        <v>0.91341224330539184</v>
      </c>
      <c r="I279" s="6">
        <v>7.990404730117473E-3</v>
      </c>
      <c r="J279" s="6">
        <v>-3.0469855335982406E-4</v>
      </c>
      <c r="K279" s="6">
        <v>6.0499492359148352E-3</v>
      </c>
      <c r="L279" s="6">
        <v>1.0846180532535013E-3</v>
      </c>
      <c r="M279" s="118">
        <v>4.9963160307009172E-5</v>
      </c>
      <c r="N279" s="65">
        <v>1.3445060327616781E-2</v>
      </c>
      <c r="O279" s="65">
        <v>1.4352492966307202E-2</v>
      </c>
      <c r="P279" s="6">
        <v>1.4737252820002751E-2</v>
      </c>
      <c r="Q279" s="65">
        <v>3.9191250325508721E-2</v>
      </c>
      <c r="R279" s="65">
        <v>4.3618294493981413E-2</v>
      </c>
      <c r="S279" s="6">
        <v>4.7454721645659899E-2</v>
      </c>
      <c r="T279" s="65">
        <v>2.2382599853676077E-2</v>
      </c>
      <c r="U279" s="65">
        <v>2.3964684282751319E-2</v>
      </c>
      <c r="V279" s="6">
        <v>2.4258260121467201E-2</v>
      </c>
      <c r="W279" s="117">
        <v>6.2001661644532075E-6</v>
      </c>
      <c r="X279" s="116">
        <v>2.8197432153845191E-5</v>
      </c>
      <c r="Y279" s="130">
        <v>6.7161959466158368E-5</v>
      </c>
    </row>
    <row r="280" spans="1:25" x14ac:dyDescent="0.3">
      <c r="A280" s="133" t="s">
        <v>29</v>
      </c>
      <c r="F280" s="65">
        <v>0.90059403840033947</v>
      </c>
      <c r="G280" s="65">
        <v>0.89856826520200594</v>
      </c>
      <c r="H280" s="6">
        <v>0.90633344668610383</v>
      </c>
      <c r="I280" s="6">
        <v>-6.7522948849311204E-3</v>
      </c>
      <c r="J280" s="6">
        <v>-7.2556822164268724E-3</v>
      </c>
      <c r="K280" s="6">
        <v>-3.5803144386108154E-4</v>
      </c>
      <c r="L280" s="6">
        <v>-4.974543490207213E-3</v>
      </c>
      <c r="M280" s="118">
        <v>5.0529009229540055E-5</v>
      </c>
      <c r="N280" s="65">
        <v>1.5731409780417947E-2</v>
      </c>
      <c r="O280" s="65">
        <v>1.4919783774395935E-2</v>
      </c>
      <c r="P280" s="6">
        <v>1.3691528088259068E-2</v>
      </c>
      <c r="Q280" s="65">
        <v>4.9294579399596902E-2</v>
      </c>
      <c r="R280" s="65">
        <v>5.0105290580292207E-2</v>
      </c>
      <c r="S280" s="6">
        <v>4.9341903546083477E-2</v>
      </c>
      <c r="T280" s="65">
        <v>3.4316325448180758E-2</v>
      </c>
      <c r="U280" s="65">
        <v>3.6341532249310728E-2</v>
      </c>
      <c r="V280" s="6">
        <v>3.035438535853853E-2</v>
      </c>
      <c r="W280" s="117">
        <v>5.3039142887450937E-6</v>
      </c>
      <c r="X280" s="116">
        <v>1.628204849879513E-5</v>
      </c>
      <c r="Y280" s="130">
        <v>6.1321990623310166E-5</v>
      </c>
    </row>
    <row r="281" spans="1:25" x14ac:dyDescent="0.3">
      <c r="A281" s="133" t="s">
        <v>30</v>
      </c>
      <c r="F281" s="65">
        <v>0.87524522397122706</v>
      </c>
      <c r="G281" s="65">
        <v>0.88556129830058772</v>
      </c>
      <c r="H281" s="6">
        <v>0.88295298423081137</v>
      </c>
      <c r="I281" s="6">
        <v>-2.5497230949039773E-3</v>
      </c>
      <c r="J281" s="6">
        <v>1.2668621785430871E-3</v>
      </c>
      <c r="K281" s="6">
        <v>-2.4839810542527652E-5</v>
      </c>
      <c r="L281" s="6">
        <v>9.6167713153152284E-4</v>
      </c>
      <c r="M281" s="118">
        <v>2.5342638491329715E-5</v>
      </c>
      <c r="N281" s="65">
        <v>2.6974636834975946E-2</v>
      </c>
      <c r="O281" s="65">
        <v>1.8957061475385235E-2</v>
      </c>
      <c r="P281" s="6">
        <v>1.9507835961531446E-2</v>
      </c>
      <c r="Q281" s="65">
        <v>6.2158438040076605E-2</v>
      </c>
      <c r="R281" s="65">
        <v>5.8768091147568535E-2</v>
      </c>
      <c r="S281" s="6">
        <v>6.0438424783280043E-2</v>
      </c>
      <c r="T281" s="65">
        <v>3.5423186510346115E-2</v>
      </c>
      <c r="U281" s="65">
        <v>3.6587488819655796E-2</v>
      </c>
      <c r="V281" s="6">
        <v>3.6967014796532478E-2</v>
      </c>
      <c r="W281" s="117">
        <v>3.5031995889579147E-5</v>
      </c>
      <c r="X281" s="116">
        <v>4.8022954972476845E-5</v>
      </c>
      <c r="Y281" s="130">
        <v>6.6870113922357715E-5</v>
      </c>
    </row>
    <row r="282" spans="1:25" x14ac:dyDescent="0.3">
      <c r="A282" s="133" t="s">
        <v>31</v>
      </c>
      <c r="F282" s="65">
        <v>0.90140547047289454</v>
      </c>
      <c r="G282" s="65">
        <v>0.91017620979861735</v>
      </c>
      <c r="H282" s="6">
        <v>0.91761673395834764</v>
      </c>
      <c r="I282" s="6">
        <v>-1.1825893822591693E-2</v>
      </c>
      <c r="J282" s="6">
        <v>4.6487898963516634E-3</v>
      </c>
      <c r="K282" s="6">
        <v>2.9589346884507234E-4</v>
      </c>
      <c r="L282" s="6">
        <v>-1.4107423523187515E-2</v>
      </c>
      <c r="M282" s="118">
        <v>-7.0532141496880127E-6</v>
      </c>
      <c r="N282" s="65">
        <v>1.7524886090591482E-2</v>
      </c>
      <c r="O282" s="65">
        <v>1.6146302975653743E-2</v>
      </c>
      <c r="P282" s="6">
        <v>1.8768676292798648E-2</v>
      </c>
      <c r="Q282" s="65">
        <v>3.7556014275705436E-2</v>
      </c>
      <c r="R282" s="65">
        <v>3.0348286744815149E-2</v>
      </c>
      <c r="S282" s="6">
        <v>3.4248043979105365E-2</v>
      </c>
      <c r="T282" s="65">
        <v>4.3443097019311698E-2</v>
      </c>
      <c r="U282" s="65">
        <v>4.3249361286444243E-2</v>
      </c>
      <c r="V282" s="6">
        <v>2.9238805629690459E-2</v>
      </c>
      <c r="W282" s="117">
        <v>1.4106428299376025E-5</v>
      </c>
      <c r="X282" s="116">
        <v>0</v>
      </c>
      <c r="Y282" s="130">
        <v>0</v>
      </c>
    </row>
    <row r="283" spans="1:25" x14ac:dyDescent="0.3">
      <c r="A283" s="133" t="s">
        <v>32</v>
      </c>
      <c r="F283" s="65">
        <v>0.8947131074010678</v>
      </c>
      <c r="G283" s="65">
        <v>0.88598996526437668</v>
      </c>
      <c r="H283" s="6">
        <v>0.89031006992733042</v>
      </c>
      <c r="I283" s="6">
        <v>4.1466405391821226E-5</v>
      </c>
      <c r="J283" s="6">
        <v>-5.7120539654285062E-3</v>
      </c>
      <c r="K283" s="6">
        <v>1.9072078456660799E-3</v>
      </c>
      <c r="L283" s="6">
        <v>-1.8609474778392282E-3</v>
      </c>
      <c r="M283" s="118">
        <v>1.0469130825737545E-4</v>
      </c>
      <c r="N283" s="65">
        <v>1.2093469817240226E-2</v>
      </c>
      <c r="O283" s="65">
        <v>1.1366267850250869E-2</v>
      </c>
      <c r="P283" s="6">
        <v>1.1723111276516561E-2</v>
      </c>
      <c r="Q283" s="65">
        <v>5.9075678742356724E-2</v>
      </c>
      <c r="R283" s="65">
        <v>6.5486298726360484E-2</v>
      </c>
      <c r="S283" s="6">
        <v>6.4188196580024684E-2</v>
      </c>
      <c r="T283" s="65">
        <v>3.392863204139128E-2</v>
      </c>
      <c r="U283" s="65">
        <v>3.6694326514859127E-2</v>
      </c>
      <c r="V283" s="6">
        <v>3.3450531800285975E-2</v>
      </c>
      <c r="W283" s="117">
        <v>6.7886358236312407E-5</v>
      </c>
      <c r="X283" s="116">
        <v>2.0262446931686607E-4</v>
      </c>
      <c r="Y283" s="130">
        <v>2.399467220339647E-4</v>
      </c>
    </row>
    <row r="284" spans="1:25" x14ac:dyDescent="0.3">
      <c r="A284" s="133" t="s">
        <v>33</v>
      </c>
      <c r="F284" s="65">
        <v>0.87946971939866447</v>
      </c>
      <c r="G284" s="65">
        <v>0.88581758805691624</v>
      </c>
      <c r="H284" s="6">
        <v>0.88862167443258677</v>
      </c>
      <c r="I284" s="6">
        <v>-5.9780207047963607E-3</v>
      </c>
      <c r="J284" s="6">
        <v>-1.0555347302454395E-2</v>
      </c>
      <c r="K284" s="6">
        <v>-5.362967280564207E-3</v>
      </c>
      <c r="L284" s="6">
        <v>2.7332233799824829E-3</v>
      </c>
      <c r="M284" s="118">
        <v>3.5251236080306568E-5</v>
      </c>
      <c r="N284" s="65">
        <v>2.3504062633639265E-2</v>
      </c>
      <c r="O284" s="65">
        <v>2.0893731880435869E-2</v>
      </c>
      <c r="P284" s="6">
        <v>1.8922123686891459E-2</v>
      </c>
      <c r="Q284" s="65">
        <v>6.4015263659988816E-2</v>
      </c>
      <c r="R284" s="65">
        <v>6.2447932286980576E-2</v>
      </c>
      <c r="S284" s="6">
        <v>5.7868630692920489E-2</v>
      </c>
      <c r="T284" s="65">
        <v>3.2566860751998418E-2</v>
      </c>
      <c r="U284" s="65">
        <v>3.0640807757672698E-2</v>
      </c>
      <c r="V284" s="6">
        <v>3.4337057634818043E-2</v>
      </c>
      <c r="W284" s="117">
        <v>2.3027073258988782E-4</v>
      </c>
      <c r="X284" s="116">
        <v>6.6646672664867206E-5</v>
      </c>
      <c r="Y284" s="130">
        <v>1.8370993870768409E-4</v>
      </c>
    </row>
    <row r="285" spans="1:25" x14ac:dyDescent="0.3">
      <c r="A285" s="133" t="s">
        <v>34</v>
      </c>
      <c r="F285" s="65">
        <v>0.86527196652719662</v>
      </c>
      <c r="G285" s="65">
        <v>0.87528314841789823</v>
      </c>
      <c r="H285" s="6">
        <v>0.86019536415255771</v>
      </c>
      <c r="I285" s="6">
        <v>1.0082193319989718E-2</v>
      </c>
      <c r="J285" s="6">
        <v>8.8773275976132063E-3</v>
      </c>
      <c r="K285" s="6">
        <v>2.4164782589763262E-3</v>
      </c>
      <c r="L285" s="6">
        <v>9.3364162146287732E-3</v>
      </c>
      <c r="M285" s="118">
        <v>-3.4921672020353488E-5</v>
      </c>
      <c r="N285" s="65">
        <v>3.8061210098255839E-2</v>
      </c>
      <c r="O285" s="65">
        <v>3.3227025674262209E-2</v>
      </c>
      <c r="P285" s="6">
        <v>3.4029920402395705E-2</v>
      </c>
      <c r="Q285" s="65">
        <v>6.3372667011424008E-2</v>
      </c>
      <c r="R285" s="65">
        <v>5.7329132362660983E-2</v>
      </c>
      <c r="S285" s="6">
        <v>6.2767377946018818E-2</v>
      </c>
      <c r="T285" s="65">
        <v>3.3218936580320622E-2</v>
      </c>
      <c r="U285" s="65">
        <v>3.4051605202872232E-2</v>
      </c>
      <c r="V285" s="6">
        <v>4.2971687106225204E-2</v>
      </c>
      <c r="W285" s="117">
        <v>3.1341576167865483E-5</v>
      </c>
      <c r="X285" s="116">
        <v>3.8501767872841493E-5</v>
      </c>
      <c r="Y285" s="130">
        <v>0</v>
      </c>
    </row>
    <row r="286" spans="1:25" x14ac:dyDescent="0.3">
      <c r="A286" s="133" t="s">
        <v>35</v>
      </c>
      <c r="F286" s="65">
        <v>0.9269872984158698</v>
      </c>
      <c r="G286" s="65">
        <v>0.93199027980822324</v>
      </c>
      <c r="H286" s="6">
        <v>0.94099012998694753</v>
      </c>
      <c r="I286" s="6">
        <v>-1.1501340874901067E-2</v>
      </c>
      <c r="J286" s="6">
        <v>-1.484279075274578E-3</v>
      </c>
      <c r="K286" s="6">
        <v>-4.3440295672630067E-3</v>
      </c>
      <c r="L286" s="6">
        <v>-3.6716938631027769E-3</v>
      </c>
      <c r="M286" s="118">
        <v>6.029235557874291E-4</v>
      </c>
      <c r="N286" s="65">
        <v>1.7078159935302793E-2</v>
      </c>
      <c r="O286" s="65">
        <v>1.5891394614001846E-2</v>
      </c>
      <c r="P286" s="6">
        <v>1.2854482080964416E-2</v>
      </c>
      <c r="Q286" s="65">
        <v>3.3026497312211599E-2</v>
      </c>
      <c r="R286" s="65">
        <v>3.0374383062152309E-2</v>
      </c>
      <c r="S286" s="6">
        <v>2.7356410619918947E-2</v>
      </c>
      <c r="T286" s="65">
        <v>2.1749678892536036E-2</v>
      </c>
      <c r="U286" s="65">
        <v>2.0590946794355674E-2</v>
      </c>
      <c r="V286" s="6">
        <v>1.7498618980343078E-2</v>
      </c>
      <c r="W286" s="117">
        <v>6.327006327006327E-4</v>
      </c>
      <c r="X286" s="116">
        <v>5.9595770403037679E-4</v>
      </c>
      <c r="Y286" s="130">
        <v>1.2172527241529338E-3</v>
      </c>
    </row>
    <row r="287" spans="1:25" x14ac:dyDescent="0.3">
      <c r="A287" s="133" t="s">
        <v>36</v>
      </c>
      <c r="F287" s="65">
        <v>0.8919837282645221</v>
      </c>
      <c r="G287" s="65">
        <v>0.90159253181383225</v>
      </c>
      <c r="H287" s="6">
        <v>0.90108071634790876</v>
      </c>
      <c r="I287" s="6">
        <v>-4.2925863087316385E-3</v>
      </c>
      <c r="J287" s="6">
        <v>-4.6226493600848243E-3</v>
      </c>
      <c r="K287" s="6">
        <v>-2.3142645461061567E-3</v>
      </c>
      <c r="L287" s="6">
        <v>-8.8975104975595742E-5</v>
      </c>
      <c r="M287" s="118">
        <v>8.5611792188573153E-5</v>
      </c>
      <c r="N287" s="65">
        <v>1.2786127698476143E-2</v>
      </c>
      <c r="O287" s="65">
        <v>9.1447177564266315E-3</v>
      </c>
      <c r="P287" s="6">
        <v>8.9952767054190686E-3</v>
      </c>
      <c r="Q287" s="65">
        <v>6.2594836708667889E-2</v>
      </c>
      <c r="R287" s="65">
        <v>5.7591804393101624E-2</v>
      </c>
      <c r="S287" s="6">
        <v>5.7779056004778603E-2</v>
      </c>
      <c r="T287" s="65">
        <v>3.2468332105369715E-2</v>
      </c>
      <c r="U287" s="65">
        <v>3.1517235108441975E-2</v>
      </c>
      <c r="V287" s="6">
        <v>3.1903808501930246E-2</v>
      </c>
      <c r="W287" s="117">
        <v>8.9749182343205054E-5</v>
      </c>
      <c r="X287" s="116">
        <v>9.7422419280113263E-5</v>
      </c>
      <c r="Y287" s="130">
        <v>1.791975930002323E-4</v>
      </c>
    </row>
    <row r="288" spans="1:25" x14ac:dyDescent="0.3">
      <c r="A288" s="133" t="s">
        <v>37</v>
      </c>
      <c r="F288" s="65">
        <v>0.88011201446378207</v>
      </c>
      <c r="G288" s="65">
        <v>0.89063248198554223</v>
      </c>
      <c r="H288" s="6">
        <v>0.89821697979859172</v>
      </c>
      <c r="I288" s="6">
        <v>-1.2844731573929513E-2</v>
      </c>
      <c r="J288" s="6">
        <v>-1.3846276865852238E-3</v>
      </c>
      <c r="K288" s="6">
        <v>-8.5145350108088366E-3</v>
      </c>
      <c r="L288" s="6">
        <v>-7.0252520253576145E-4</v>
      </c>
      <c r="M288" s="118">
        <v>3.0814334116143914E-4</v>
      </c>
      <c r="N288" s="65">
        <v>1.8091134374581156E-2</v>
      </c>
      <c r="O288" s="65">
        <v>1.410002711543676E-2</v>
      </c>
      <c r="P288" s="6">
        <v>1.2285848629344688E-2</v>
      </c>
      <c r="Q288" s="65">
        <v>5.7441632992936358E-2</v>
      </c>
      <c r="R288" s="65">
        <v>5.4095296337108342E-2</v>
      </c>
      <c r="S288" s="6">
        <v>4.725392965421351E-2</v>
      </c>
      <c r="T288" s="65">
        <v>4.4050087119192172E-2</v>
      </c>
      <c r="U288" s="65">
        <v>4.082604005007702E-2</v>
      </c>
      <c r="V288" s="6">
        <v>4.1735538382098834E-2</v>
      </c>
      <c r="W288" s="117">
        <v>1.5969475488280971E-4</v>
      </c>
      <c r="X288" s="116">
        <v>1.3557718380227655E-4</v>
      </c>
      <c r="Y288" s="130">
        <v>4.557793105039823E-4</v>
      </c>
    </row>
    <row r="289" spans="1:25" x14ac:dyDescent="0.3">
      <c r="A289" s="133" t="s">
        <v>38</v>
      </c>
      <c r="F289" s="65">
        <v>0.89499622458335581</v>
      </c>
      <c r="G289" s="65">
        <v>0.90693410683012254</v>
      </c>
      <c r="H289" s="6">
        <v>0.9222388019573049</v>
      </c>
      <c r="I289" s="6">
        <v>-2.1273636250565664E-2</v>
      </c>
      <c r="J289" s="6">
        <v>-1.3305602737466466E-2</v>
      </c>
      <c r="K289" s="6">
        <v>-1.1941874809622895E-2</v>
      </c>
      <c r="L289" s="6">
        <v>-6.6298343931152533E-3</v>
      </c>
      <c r="M289" s="118">
        <v>9.7052540960652594E-5</v>
      </c>
      <c r="N289" s="65">
        <v>1.3240925516423063E-2</v>
      </c>
      <c r="O289" s="65">
        <v>8.7497263572679507E-3</v>
      </c>
      <c r="P289" s="6">
        <v>8.1868043232779485E-3</v>
      </c>
      <c r="Q289" s="65">
        <v>5.3516530931449223E-2</v>
      </c>
      <c r="R289" s="65">
        <v>4.8982049036777581E-2</v>
      </c>
      <c r="S289" s="6">
        <v>3.9307415174490511E-2</v>
      </c>
      <c r="T289" s="65">
        <v>3.813170810635888E-2</v>
      </c>
      <c r="U289" s="65">
        <v>3.5245183887915935E-2</v>
      </c>
      <c r="V289" s="6">
        <v>3.0058611604022154E-2</v>
      </c>
      <c r="W289" s="117">
        <v>3.3709077180303115E-5</v>
      </c>
      <c r="X289" s="116">
        <v>4.1046409807355517E-5</v>
      </c>
      <c r="Y289" s="130">
        <v>1.3443028445448191E-4</v>
      </c>
    </row>
    <row r="290" spans="1:25" x14ac:dyDescent="0.3">
      <c r="A290" s="133" t="s">
        <v>39</v>
      </c>
      <c r="F290" s="65">
        <v>0.86046065013379081</v>
      </c>
      <c r="G290" s="65">
        <v>0.87145035541927562</v>
      </c>
      <c r="H290" s="6">
        <v>0.87315129263134694</v>
      </c>
      <c r="I290" s="6">
        <v>-7.1957898548137278E-3</v>
      </c>
      <c r="J290" s="6">
        <v>-4.7497674363433141E-3</v>
      </c>
      <c r="K290" s="6">
        <v>-3.7486198206518884E-3</v>
      </c>
      <c r="L290" s="6">
        <v>-3.0428033291633669E-3</v>
      </c>
      <c r="M290" s="118">
        <v>5.5579262600171037E-5</v>
      </c>
      <c r="N290" s="65">
        <v>3.4235087764220878E-2</v>
      </c>
      <c r="O290" s="65">
        <v>2.7229515842537189E-2</v>
      </c>
      <c r="P290" s="6">
        <v>2.4206269933663524E-2</v>
      </c>
      <c r="Q290" s="65">
        <v>6.528544176578284E-2</v>
      </c>
      <c r="R290" s="65">
        <v>6.4861950456306092E-2</v>
      </c>
      <c r="S290" s="6">
        <v>6.1325076290392577E-2</v>
      </c>
      <c r="T290" s="65">
        <v>3.9749958390413148E-2</v>
      </c>
      <c r="U290" s="65">
        <v>3.614394067193924E-2</v>
      </c>
      <c r="V290" s="6">
        <v>3.4904146202012827E-2</v>
      </c>
      <c r="W290" s="117">
        <v>1.4723392269578911E-4</v>
      </c>
      <c r="X290" s="116">
        <v>1.6869598007402778E-4</v>
      </c>
      <c r="Y290" s="130">
        <v>2.1354421398507947E-4</v>
      </c>
    </row>
    <row r="291" spans="1:25" x14ac:dyDescent="0.3">
      <c r="A291" s="133" t="s">
        <v>40</v>
      </c>
      <c r="F291" s="65">
        <v>0.91521556941987148</v>
      </c>
      <c r="G291" s="65">
        <v>0.91901951022923922</v>
      </c>
      <c r="H291" s="6">
        <v>0.93240642740305979</v>
      </c>
      <c r="I291" s="6">
        <v>-1.528888757850444E-2</v>
      </c>
      <c r="J291" s="6">
        <v>-2.8350531738694992E-4</v>
      </c>
      <c r="K291" s="6">
        <v>-2.8044644650789229E-3</v>
      </c>
      <c r="L291" s="6">
        <v>-2.7410061928905272E-3</v>
      </c>
      <c r="M291" s="118">
        <v>0</v>
      </c>
      <c r="N291" s="65">
        <v>3.0682558897476488E-2</v>
      </c>
      <c r="O291" s="65">
        <v>2.6764336344024843E-2</v>
      </c>
      <c r="P291" s="6">
        <v>1.8882901953237757E-2</v>
      </c>
      <c r="Q291" s="65">
        <v>3.3569233634416613E-2</v>
      </c>
      <c r="R291" s="65">
        <v>3.1695232676670695E-2</v>
      </c>
      <c r="S291" s="6">
        <v>2.9827768690464735E-2</v>
      </c>
      <c r="T291" s="65">
        <v>2.0509358413260081E-2</v>
      </c>
      <c r="U291" s="65">
        <v>2.2449802052959725E-2</v>
      </c>
      <c r="V291" s="6">
        <v>1.8738574040219377E-2</v>
      </c>
      <c r="W291" s="117">
        <v>0</v>
      </c>
      <c r="X291" s="116">
        <v>0</v>
      </c>
      <c r="Y291" s="130">
        <v>0</v>
      </c>
    </row>
    <row r="292" spans="1:25" x14ac:dyDescent="0.3">
      <c r="A292" s="133" t="s">
        <v>41</v>
      </c>
      <c r="F292" s="65">
        <v>0.90884072639670765</v>
      </c>
      <c r="G292" s="65">
        <v>0.90760187956723126</v>
      </c>
      <c r="H292" s="6">
        <v>0.90659802306425041</v>
      </c>
      <c r="I292" s="6">
        <v>1.6232799177190449E-3</v>
      </c>
      <c r="J292" s="6">
        <v>-1.2169450294537186E-2</v>
      </c>
      <c r="K292" s="6">
        <v>-3.7519744657470155E-4</v>
      </c>
      <c r="L292" s="6">
        <v>3.1298162634440935E-3</v>
      </c>
      <c r="M292" s="118">
        <v>1.2040708567429313E-5</v>
      </c>
      <c r="N292" s="65">
        <v>1.1568478197224568E-2</v>
      </c>
      <c r="O292" s="65">
        <v>1.2859316733833882E-2</v>
      </c>
      <c r="P292" s="6">
        <v>1.1614497528830313E-2</v>
      </c>
      <c r="Q292" s="65">
        <v>4.7010012630804107E-2</v>
      </c>
      <c r="R292" s="65">
        <v>4.3427367435327172E-2</v>
      </c>
      <c r="S292" s="6">
        <v>4.4843492586490938E-2</v>
      </c>
      <c r="T292" s="65">
        <v>3.1928330642665349E-2</v>
      </c>
      <c r="U292" s="65">
        <v>3.5584689219243827E-2</v>
      </c>
      <c r="V292" s="6">
        <v>3.6886326194398682E-2</v>
      </c>
      <c r="W292" s="117">
        <v>2.5094312792244184E-5</v>
      </c>
      <c r="X292" s="116">
        <v>1.6722128392501797E-5</v>
      </c>
      <c r="Y292" s="130">
        <v>3.2948929159802305E-5</v>
      </c>
    </row>
    <row r="293" spans="1:25" x14ac:dyDescent="0.3">
      <c r="A293" s="133" t="s">
        <v>42</v>
      </c>
      <c r="F293" s="65">
        <v>0.85049213656667544</v>
      </c>
      <c r="G293" s="65">
        <v>0.86968163651040542</v>
      </c>
      <c r="H293" s="6">
        <v>0.87766472157874675</v>
      </c>
      <c r="I293" s="6">
        <v>-1.7577835040206269E-2</v>
      </c>
      <c r="J293" s="6">
        <v>-2.1389769351226211E-2</v>
      </c>
      <c r="K293" s="6">
        <v>-3.4560195994146198E-3</v>
      </c>
      <c r="L293" s="6">
        <v>4.3755779348210455E-5</v>
      </c>
      <c r="M293" s="118">
        <v>2.883326532161296E-5</v>
      </c>
      <c r="N293" s="65">
        <v>3.4708578912901113E-2</v>
      </c>
      <c r="O293" s="65">
        <v>2.6303872733358272E-2</v>
      </c>
      <c r="P293" s="6">
        <v>1.6723846386925881E-2</v>
      </c>
      <c r="Q293" s="65">
        <v>7.6151658211887518E-2</v>
      </c>
      <c r="R293" s="65">
        <v>7.0376641530979903E-2</v>
      </c>
      <c r="S293" s="6">
        <v>6.9808130272019084E-2</v>
      </c>
      <c r="T293" s="65">
        <v>3.7973198838811832E-2</v>
      </c>
      <c r="U293" s="65">
        <v>3.3076726191648129E-2</v>
      </c>
      <c r="V293" s="6">
        <v>3.5568718294578187E-2</v>
      </c>
      <c r="W293" s="117">
        <v>2.1503484541926908E-4</v>
      </c>
      <c r="X293" s="116">
        <v>1.3781969246520054E-4</v>
      </c>
      <c r="Y293" s="130">
        <v>2.0526053426384776E-4</v>
      </c>
    </row>
    <row r="294" spans="1:25" x14ac:dyDescent="0.3">
      <c r="A294" s="133" t="s">
        <v>43</v>
      </c>
      <c r="F294" s="65">
        <v>0.8204669961438793</v>
      </c>
      <c r="G294" s="65">
        <v>0.80793316808501336</v>
      </c>
      <c r="H294" s="6">
        <v>0.81071443604591731</v>
      </c>
      <c r="I294" s="6">
        <v>3.4856460685290802E-3</v>
      </c>
      <c r="J294" s="6">
        <v>2.3898398072020252E-2</v>
      </c>
      <c r="K294" s="6">
        <v>-1.234037522042486E-3</v>
      </c>
      <c r="L294" s="6">
        <v>-6.0548918776197336E-4</v>
      </c>
      <c r="M294" s="118">
        <v>-6.0560542702877825E-5</v>
      </c>
      <c r="N294" s="65">
        <v>4.9923358742945914E-2</v>
      </c>
      <c r="O294" s="65">
        <v>5.0036525289860953E-2</v>
      </c>
      <c r="P294" s="6">
        <v>5.5478385318011532E-2</v>
      </c>
      <c r="Q294" s="65">
        <v>7.2922609514513723E-2</v>
      </c>
      <c r="R294" s="65">
        <v>7.7327472637250802E-2</v>
      </c>
      <c r="S294" s="6">
        <v>7.3891003553839776E-2</v>
      </c>
      <c r="T294" s="65">
        <v>5.6480825938425794E-2</v>
      </c>
      <c r="U294" s="65">
        <v>6.4321971991034135E-2</v>
      </c>
      <c r="V294" s="6">
        <v>5.9795909776967991E-2</v>
      </c>
      <c r="W294" s="117">
        <v>1.0310483011760825E-4</v>
      </c>
      <c r="X294" s="116">
        <v>1.6233462160424069E-4</v>
      </c>
      <c r="Y294" s="130">
        <v>7.2159183158046657E-5</v>
      </c>
    </row>
    <row r="295" spans="1:25" x14ac:dyDescent="0.3">
      <c r="A295" s="133" t="s">
        <v>44</v>
      </c>
      <c r="F295" s="65">
        <v>0.92283002117052515</v>
      </c>
      <c r="G295" s="65">
        <v>0.92592752883064577</v>
      </c>
      <c r="H295" s="6">
        <v>0.93864364981504311</v>
      </c>
      <c r="I295" s="6">
        <v>-1.4264874814457706E-2</v>
      </c>
      <c r="J295" s="6">
        <v>-4.9797688859450628E-3</v>
      </c>
      <c r="K295" s="6">
        <v>-9.1150778853388778E-3</v>
      </c>
      <c r="L295" s="6">
        <v>-3.4037368209213492E-3</v>
      </c>
      <c r="M295" s="118">
        <v>2.8134195208451133E-4</v>
      </c>
      <c r="N295" s="65">
        <v>1.3123449202121605E-2</v>
      </c>
      <c r="O295" s="65">
        <v>1.1108129708332252E-2</v>
      </c>
      <c r="P295" s="6">
        <v>1.0427214042213679E-2</v>
      </c>
      <c r="Q295" s="65">
        <v>4.297275148535136E-2</v>
      </c>
      <c r="R295" s="65">
        <v>4.231187588901103E-2</v>
      </c>
      <c r="S295" s="6">
        <v>3.3527235801842317E-2</v>
      </c>
      <c r="T295" s="65">
        <v>2.0308338455234581E-2</v>
      </c>
      <c r="U295" s="65">
        <v>2.0026370988450431E-2</v>
      </c>
      <c r="V295" s="6">
        <v>1.6763617900921159E-2</v>
      </c>
      <c r="W295" s="117">
        <v>3.5284208609346902E-4</v>
      </c>
      <c r="X295" s="116">
        <v>2.914080780627422E-4</v>
      </c>
      <c r="Y295" s="130">
        <v>6.0346703416261696E-4</v>
      </c>
    </row>
    <row r="296" spans="1:25" x14ac:dyDescent="0.3">
      <c r="A296" s="133" t="s">
        <v>152</v>
      </c>
      <c r="F296" s="65">
        <v>0.86689969366114206</v>
      </c>
      <c r="G296" s="65">
        <v>0.87155766140999003</v>
      </c>
      <c r="H296" s="6">
        <v>0.85943043932513374</v>
      </c>
      <c r="I296" s="6">
        <v>9.7982382104322419E-3</v>
      </c>
      <c r="J296" s="6">
        <v>-8.8833144213761039E-4</v>
      </c>
      <c r="K296" s="6">
        <v>2.8201782709652568E-3</v>
      </c>
      <c r="L296" s="6">
        <v>7.5424678288015384E-3</v>
      </c>
      <c r="M296" s="118">
        <v>-4.9092765690047914E-6</v>
      </c>
      <c r="N296" s="65">
        <v>1.9705836147985233E-2</v>
      </c>
      <c r="O296" s="65">
        <v>1.8338671878997514E-2</v>
      </c>
      <c r="P296" s="6">
        <v>1.8557788788778434E-2</v>
      </c>
      <c r="Q296" s="65">
        <v>6.5843217343492258E-2</v>
      </c>
      <c r="R296" s="65">
        <v>6.3468997206217959E-2</v>
      </c>
      <c r="S296" s="6">
        <v>6.7476285545820358E-2</v>
      </c>
      <c r="T296" s="65">
        <v>4.7443248762862301E-2</v>
      </c>
      <c r="U296" s="65">
        <v>4.6522099532322933E-2</v>
      </c>
      <c r="V296" s="6">
        <v>5.4525141976394159E-2</v>
      </c>
      <c r="W296" s="117">
        <v>9.8185531380095829E-6</v>
      </c>
      <c r="X296" s="116">
        <v>0</v>
      </c>
      <c r="Y296" s="130">
        <v>0</v>
      </c>
    </row>
    <row r="297" spans="1:25" x14ac:dyDescent="0.3">
      <c r="A297" s="133" t="s">
        <v>45</v>
      </c>
      <c r="F297" s="65">
        <v>0.90795676670116132</v>
      </c>
      <c r="G297" s="65">
        <v>0.91315280246031172</v>
      </c>
      <c r="H297" s="6">
        <v>0.92339507991914693</v>
      </c>
      <c r="I297" s="6">
        <v>-1.2840295338410468E-2</v>
      </c>
      <c r="J297" s="6">
        <v>1.0822472571768438E-3</v>
      </c>
      <c r="K297" s="6">
        <v>-7.8584605251504139E-3</v>
      </c>
      <c r="L297" s="6">
        <v>-3.6676999087116857E-3</v>
      </c>
      <c r="M297" s="118">
        <v>5.4985033466361849E-4</v>
      </c>
      <c r="N297" s="65">
        <v>2.0553568582834573E-2</v>
      </c>
      <c r="O297" s="65">
        <v>2.0604802694119226E-2</v>
      </c>
      <c r="P297" s="6">
        <v>1.8932806488164661E-2</v>
      </c>
      <c r="Q297" s="65">
        <v>4.973483496023029E-2</v>
      </c>
      <c r="R297" s="128">
        <v>4.4494191215604398E-2</v>
      </c>
      <c r="S297" s="122">
        <v>3.925605256276693E-2</v>
      </c>
      <c r="T297" s="128">
        <v>2.1188996407311252E-2</v>
      </c>
      <c r="U297" s="128">
        <v>2.0988329106680845E-2</v>
      </c>
      <c r="V297" s="6">
        <v>1.7420962848284365E-2</v>
      </c>
      <c r="W297" s="117">
        <v>2.8039513524526503E-4</v>
      </c>
      <c r="X297" s="116">
        <v>4.3992735558538541E-4</v>
      </c>
      <c r="Y297" s="130">
        <v>9.1001158007894371E-4</v>
      </c>
    </row>
    <row r="298" spans="1:25" x14ac:dyDescent="0.3">
      <c r="A298" s="133" t="s">
        <v>46</v>
      </c>
      <c r="F298" s="65">
        <v>0.88190126093563892</v>
      </c>
      <c r="G298" s="65">
        <v>0.88776891148098336</v>
      </c>
      <c r="H298" s="6">
        <v>0.88955071373687533</v>
      </c>
      <c r="I298" s="6">
        <v>-4.7156275285641369E-3</v>
      </c>
      <c r="J298" s="6">
        <v>-1.5096384033346188E-2</v>
      </c>
      <c r="K298" s="6">
        <v>-2.4981887697574368E-3</v>
      </c>
      <c r="L298" s="6">
        <v>2.9236832780600921E-4</v>
      </c>
      <c r="M298" s="118">
        <v>1.4302921411858961E-4</v>
      </c>
      <c r="N298" s="65">
        <v>1.5096315767856409E-2</v>
      </c>
      <c r="O298" s="65">
        <v>1.4597757111145953E-2</v>
      </c>
      <c r="P298" s="6">
        <v>1.2237227039487156E-2</v>
      </c>
      <c r="Q298" s="65">
        <v>7.182815131227667E-2</v>
      </c>
      <c r="R298" s="65">
        <v>6.7546603071387906E-2</v>
      </c>
      <c r="S298" s="6">
        <v>6.7189188422074858E-2</v>
      </c>
      <c r="T298" s="65">
        <v>3.0991497925822484E-2</v>
      </c>
      <c r="U298" s="65">
        <v>2.9946444633323157E-2</v>
      </c>
      <c r="V298" s="6">
        <v>3.076133960737883E-2</v>
      </c>
      <c r="W298" s="117">
        <v>6.7770156487452252E-5</v>
      </c>
      <c r="X298" s="116">
        <v>5.5700882136933397E-5</v>
      </c>
      <c r="Y298" s="130">
        <v>2.0476473343078244E-4</v>
      </c>
    </row>
    <row r="299" spans="1:25" x14ac:dyDescent="0.3">
      <c r="A299" s="133" t="s">
        <v>47</v>
      </c>
      <c r="F299" s="65">
        <v>0.88752170782328776</v>
      </c>
      <c r="G299" s="65">
        <v>0.90637541943548916</v>
      </c>
      <c r="H299" s="6">
        <v>0.89492658626114319</v>
      </c>
      <c r="I299" s="6">
        <v>2.0219773682452757E-3</v>
      </c>
      <c r="J299" s="6">
        <v>1.1150406403249418E-2</v>
      </c>
      <c r="K299" s="6">
        <v>3.1012033774659095E-3</v>
      </c>
      <c r="L299" s="6">
        <v>1.4265218272529259E-3</v>
      </c>
      <c r="M299" s="118">
        <v>1.1260144949151898E-5</v>
      </c>
      <c r="N299" s="65">
        <v>4.0069465034520732E-2</v>
      </c>
      <c r="O299" s="65">
        <v>2.0790841502730441E-2</v>
      </c>
      <c r="P299" s="6">
        <v>2.7879741303967837E-2</v>
      </c>
      <c r="Q299" s="65">
        <v>4.758778431953916E-2</v>
      </c>
      <c r="R299" s="65">
        <v>4.7546987740421522E-2</v>
      </c>
      <c r="S299" s="6">
        <v>5.066858940744625E-2</v>
      </c>
      <c r="T299" s="65">
        <v>2.4757507730102928E-2</v>
      </c>
      <c r="U299" s="65">
        <v>2.5264820053950917E-2</v>
      </c>
      <c r="V299" s="6">
        <v>2.6437685719279846E-2</v>
      </c>
      <c r="W299" s="117">
        <v>2.1178364183150494E-5</v>
      </c>
      <c r="X299" s="116">
        <v>0</v>
      </c>
      <c r="Y299" s="130">
        <v>2.1849327040727145E-5</v>
      </c>
    </row>
    <row r="300" spans="1:25" x14ac:dyDescent="0.3">
      <c r="A300" s="133" t="s">
        <v>48</v>
      </c>
      <c r="F300" s="65">
        <v>0.90407121834597093</v>
      </c>
      <c r="G300" s="65">
        <v>0.90384486905398187</v>
      </c>
      <c r="H300" s="6">
        <v>0.90548464025417896</v>
      </c>
      <c r="I300" s="6">
        <v>-1.5265965542026194E-3</v>
      </c>
      <c r="J300" s="6">
        <v>-3.8313077216256524E-3</v>
      </c>
      <c r="K300" s="6">
        <v>-1.7428512944573579E-3</v>
      </c>
      <c r="L300" s="6">
        <v>1.0650008418403752E-3</v>
      </c>
      <c r="M300" s="118">
        <v>-4.5112220986271292E-5</v>
      </c>
      <c r="N300" s="65">
        <v>1.2667828298706397E-2</v>
      </c>
      <c r="O300" s="65">
        <v>1.418210701348061E-2</v>
      </c>
      <c r="P300" s="6">
        <v>1.2668023379106877E-2</v>
      </c>
      <c r="Q300" s="65">
        <v>5.6276987074623315E-2</v>
      </c>
      <c r="R300" s="65">
        <v>5.354942395629194E-2</v>
      </c>
      <c r="S300" s="6">
        <v>5.317035422100027E-2</v>
      </c>
      <c r="T300" s="65">
        <v>2.6785032353406121E-2</v>
      </c>
      <c r="U300" s="65">
        <v>2.8234307262901596E-2</v>
      </c>
      <c r="V300" s="6">
        <v>2.8574670649994232E-2</v>
      </c>
      <c r="W300" s="117">
        <v>9.4138376308390209E-5</v>
      </c>
      <c r="X300" s="116">
        <v>8.1655680266049048E-5</v>
      </c>
      <c r="Y300" s="130">
        <v>4.2784807300948336E-5</v>
      </c>
    </row>
    <row r="301" spans="1:25" x14ac:dyDescent="0.3">
      <c r="A301" s="133" t="s">
        <v>49</v>
      </c>
      <c r="F301" s="65">
        <v>0.86799434960036703</v>
      </c>
      <c r="G301" s="65">
        <v>0.86219583835760438</v>
      </c>
      <c r="H301" s="6">
        <v>0.89642698164901791</v>
      </c>
      <c r="I301" s="6">
        <v>-3.1331887670032255E-2</v>
      </c>
      <c r="J301" s="6">
        <v>-6.7309522453492705E-3</v>
      </c>
      <c r="K301" s="6">
        <v>-2.0054413698054524E-2</v>
      </c>
      <c r="L301" s="6">
        <v>-7.6839810313139544E-3</v>
      </c>
      <c r="M301" s="118">
        <v>-9.0551276169318812E-6</v>
      </c>
      <c r="N301" s="65">
        <v>1.881655518798445E-2</v>
      </c>
      <c r="O301" s="65">
        <v>2.0288779643199455E-2</v>
      </c>
      <c r="P301" s="6">
        <v>1.6050056112500863E-2</v>
      </c>
      <c r="Q301" s="65">
        <v>8.1363340014005262E-2</v>
      </c>
      <c r="R301" s="65">
        <v>8.6782302198311845E-2</v>
      </c>
      <c r="S301" s="6">
        <v>6.4018407408104022E-2</v>
      </c>
      <c r="T301" s="65">
        <v>3.1692946659261582E-2</v>
      </c>
      <c r="U301" s="65">
        <v>3.0646507745107132E-2</v>
      </c>
      <c r="V301" s="6">
        <v>2.3485746170870403E-2</v>
      </c>
      <c r="W301" s="117">
        <v>1.8110255233863762E-5</v>
      </c>
      <c r="X301" s="116">
        <v>0</v>
      </c>
      <c r="Y301" s="130">
        <v>0</v>
      </c>
    </row>
    <row r="302" spans="1:25" x14ac:dyDescent="0.3">
      <c r="A302" s="133" t="s">
        <v>50</v>
      </c>
      <c r="F302" s="65">
        <v>0.90520628683693516</v>
      </c>
      <c r="G302" s="65">
        <v>0.922233595917338</v>
      </c>
      <c r="H302" s="6">
        <v>0.91613023933171178</v>
      </c>
      <c r="I302" s="6">
        <v>-2.4102979545751468E-3</v>
      </c>
      <c r="J302" s="6">
        <v>1.0573827453754653E-3</v>
      </c>
      <c r="K302" s="6">
        <v>-4.4789077966808644E-4</v>
      </c>
      <c r="L302" s="6">
        <v>1.6679836579720012E-3</v>
      </c>
      <c r="M302" s="118">
        <v>1.9129378994707822E-5</v>
      </c>
      <c r="N302" s="65">
        <v>2.5273237072500811E-2</v>
      </c>
      <c r="O302" s="65">
        <v>1.5052838231439861E-2</v>
      </c>
      <c r="P302" s="6">
        <v>1.6611127685718475E-2</v>
      </c>
      <c r="Q302" s="65">
        <v>3.43859080244912E-2</v>
      </c>
      <c r="R302" s="65">
        <v>3.2266678534870266E-2</v>
      </c>
      <c r="S302" s="6">
        <v>3.2878402500012643E-2</v>
      </c>
      <c r="T302" s="65">
        <v>3.4800770595303947E-2</v>
      </c>
      <c r="U302" s="65">
        <v>3.0229303583702977E-2</v>
      </c>
      <c r="V302" s="6">
        <v>3.4183020747475465E-2</v>
      </c>
      <c r="W302" s="117">
        <v>1.9074141186793065E-4</v>
      </c>
      <c r="X302" s="116">
        <v>6.4286102828094022E-5</v>
      </c>
      <c r="Y302" s="130">
        <v>1.4664313634272017E-4</v>
      </c>
    </row>
    <row r="303" spans="1:25" x14ac:dyDescent="0.3">
      <c r="A303" s="133" t="s">
        <v>51</v>
      </c>
      <c r="F303" s="65">
        <v>0.92778406566500082</v>
      </c>
      <c r="G303" s="65">
        <v>0.93352566633597334</v>
      </c>
      <c r="H303" s="6">
        <v>0.94035874515987561</v>
      </c>
      <c r="I303" s="6">
        <v>-9.7038791593885287E-3</v>
      </c>
      <c r="J303" s="6">
        <v>1.5551292172209796E-3</v>
      </c>
      <c r="K303" s="6">
        <v>-5.4071410502568272E-3</v>
      </c>
      <c r="L303" s="6">
        <v>-2.0860164607833069E-3</v>
      </c>
      <c r="M303" s="118">
        <v>-2.1680507044440881E-5</v>
      </c>
      <c r="N303" s="65">
        <v>1.6054651649246156E-2</v>
      </c>
      <c r="O303" s="65">
        <v>1.1903300407781358E-2</v>
      </c>
      <c r="P303" s="6">
        <v>1.2082179297492947E-2</v>
      </c>
      <c r="Q303" s="65">
        <v>3.5962030529944573E-2</v>
      </c>
      <c r="R303" s="65">
        <v>3.4744365218141463E-2</v>
      </c>
      <c r="S303" s="6">
        <v>2.9946056823786194E-2</v>
      </c>
      <c r="T303" s="65">
        <v>1.9492270222764171E-2</v>
      </c>
      <c r="U303" s="65">
        <v>1.8970625806687083E-2</v>
      </c>
      <c r="V303" s="6">
        <v>1.7145431553942322E-2</v>
      </c>
      <c r="W303" s="117">
        <v>3.6322007569246936E-4</v>
      </c>
      <c r="X303" s="116">
        <v>3.8322820825052175E-4</v>
      </c>
      <c r="Y303" s="130">
        <v>3.5154363492705468E-4</v>
      </c>
    </row>
    <row r="304" spans="1:25" x14ac:dyDescent="0.3">
      <c r="A304" s="133" t="s">
        <v>52</v>
      </c>
      <c r="F304" s="65">
        <v>0.94652736948426874</v>
      </c>
      <c r="G304" s="65">
        <v>0.94459074624123462</v>
      </c>
      <c r="H304" s="6">
        <v>0.9645701856503891</v>
      </c>
      <c r="I304" s="6">
        <v>-1.9011127787637361E-2</v>
      </c>
      <c r="J304" s="6">
        <v>-1.32554537144305E-2</v>
      </c>
      <c r="K304" s="6">
        <v>-8.121419838371613E-3</v>
      </c>
      <c r="L304" s="6">
        <v>-6.5989355959374654E-3</v>
      </c>
      <c r="M304" s="118">
        <v>4.0357201417258719E-4</v>
      </c>
      <c r="N304" s="65">
        <v>9.1507997527625774E-3</v>
      </c>
      <c r="O304" s="65">
        <v>1.1850445540006737E-2</v>
      </c>
      <c r="P304" s="6">
        <v>6.6019239017217086E-3</v>
      </c>
      <c r="Q304" s="65">
        <v>3.2261468650596231E-2</v>
      </c>
      <c r="R304" s="65">
        <v>2.5339130967327067E-2</v>
      </c>
      <c r="S304" s="6">
        <v>2.0678879970590036E-2</v>
      </c>
      <c r="T304" s="65">
        <v>1.0386986869280751E-2</v>
      </c>
      <c r="U304" s="65">
        <v>1.647426279205071E-2</v>
      </c>
      <c r="V304" s="6">
        <v>6.8316892347282639E-3</v>
      </c>
      <c r="W304" s="117">
        <v>6.3316901089955225E-4</v>
      </c>
      <c r="X304" s="116">
        <v>9.7988180175766302E-4</v>
      </c>
      <c r="Y304" s="130">
        <v>1.2100974205011949E-3</v>
      </c>
    </row>
    <row r="305" spans="1:25" x14ac:dyDescent="0.3">
      <c r="A305" s="133" t="s">
        <v>53</v>
      </c>
      <c r="F305" s="65">
        <v>0.87928100503073303</v>
      </c>
      <c r="G305" s="65">
        <v>0.88831744518589129</v>
      </c>
      <c r="H305" s="6">
        <v>0.89254766846938438</v>
      </c>
      <c r="I305" s="6">
        <v>-8.7484433610721668E-3</v>
      </c>
      <c r="J305" s="6">
        <v>-3.1302454743256623E-3</v>
      </c>
      <c r="K305" s="6">
        <v>3.8235924925486831E-3</v>
      </c>
      <c r="L305" s="6">
        <v>-1.3715327089647358E-3</v>
      </c>
      <c r="M305" s="118">
        <v>9.8888510922915865E-5</v>
      </c>
      <c r="N305" s="65">
        <v>2.7864309692297678E-2</v>
      </c>
      <c r="O305" s="65">
        <v>3.5114394661582463E-2</v>
      </c>
      <c r="P305" s="6">
        <v>2.0253510122048225E-2</v>
      </c>
      <c r="Q305" s="65">
        <v>6.0815146133030809E-2</v>
      </c>
      <c r="R305" s="65">
        <v>5.0319351763584368E-2</v>
      </c>
      <c r="S305" s="6">
        <v>5.9390841440856268E-2</v>
      </c>
      <c r="T305" s="65">
        <v>3.1825663247751976E-2</v>
      </c>
      <c r="U305" s="65">
        <v>2.6043851286939944E-2</v>
      </c>
      <c r="V305" s="6">
        <v>2.7563224558381224E-2</v>
      </c>
      <c r="W305" s="117">
        <v>6.0443188052706461E-5</v>
      </c>
      <c r="X305" s="116">
        <v>5.2430886558627263E-5</v>
      </c>
      <c r="Y305" s="130">
        <v>1.5532554822858272E-4</v>
      </c>
    </row>
    <row r="306" spans="1:25" x14ac:dyDescent="0.3">
      <c r="A306" s="133" t="s">
        <v>54</v>
      </c>
      <c r="F306" s="65">
        <v>0.90435862691960256</v>
      </c>
      <c r="G306" s="65">
        <v>0.9130394815461691</v>
      </c>
      <c r="H306" s="6">
        <v>0.92575086616341229</v>
      </c>
      <c r="I306" s="6">
        <v>-1.7051811930526406E-2</v>
      </c>
      <c r="J306" s="6">
        <v>-5.1268413366609006E-3</v>
      </c>
      <c r="K306" s="6">
        <v>-1.1592890277993657E-2</v>
      </c>
      <c r="L306" s="6">
        <v>-4.3288203405130524E-3</v>
      </c>
      <c r="M306" s="118">
        <v>-4.5564668696893037E-5</v>
      </c>
      <c r="N306" s="65">
        <v>1.1653116531165311E-2</v>
      </c>
      <c r="O306" s="65">
        <v>1.0341499287585605E-2</v>
      </c>
      <c r="P306" s="6">
        <v>9.0861115572585648E-3</v>
      </c>
      <c r="Q306" s="65">
        <v>5.6097560975609757E-2</v>
      </c>
      <c r="R306" s="65">
        <v>5.2259043066599252E-2</v>
      </c>
      <c r="S306" s="6">
        <v>4.2585411743110847E-2</v>
      </c>
      <c r="T306" s="65">
        <v>2.7755194218608854E-2</v>
      </c>
      <c r="U306" s="65">
        <v>2.4222089442478282E-2</v>
      </c>
      <c r="V306" s="6">
        <v>2.1659821490030515E-2</v>
      </c>
      <c r="W306" s="117">
        <v>4.5167118337850047E-5</v>
      </c>
      <c r="X306" s="116">
        <v>4.596221905593602E-5</v>
      </c>
      <c r="Y306" s="130">
        <v>0</v>
      </c>
    </row>
    <row r="307" spans="1:25" x14ac:dyDescent="0.3">
      <c r="A307" s="133" t="s">
        <v>55</v>
      </c>
      <c r="F307" s="65">
        <v>0.90224665572704377</v>
      </c>
      <c r="G307" s="65">
        <v>0.91107834644943697</v>
      </c>
      <c r="H307" s="6">
        <v>0.91485401926909082</v>
      </c>
      <c r="I307" s="6">
        <v>-8.19151818085051E-3</v>
      </c>
      <c r="J307" s="6">
        <v>3.2856551210096036E-3</v>
      </c>
      <c r="K307" s="6">
        <v>-5.7049584287906657E-3</v>
      </c>
      <c r="L307" s="6">
        <v>-5.6104321297263116E-3</v>
      </c>
      <c r="M307" s="118">
        <v>1.4518719364589829E-5</v>
      </c>
      <c r="N307" s="65">
        <v>1.8084406500253326E-2</v>
      </c>
      <c r="O307" s="65">
        <v>1.4817818242134946E-2</v>
      </c>
      <c r="P307" s="6">
        <v>1.97334503373005E-2</v>
      </c>
      <c r="Q307" s="65">
        <v>4.9534561898352251E-2</v>
      </c>
      <c r="R307" s="65">
        <v>4.4136456624707422E-2</v>
      </c>
      <c r="S307" s="6">
        <v>4.1130550832739171E-2</v>
      </c>
      <c r="T307" s="65">
        <v>3.0039851483276744E-2</v>
      </c>
      <c r="U307" s="65">
        <v>2.9591404191009786E-2</v>
      </c>
      <c r="V307" s="6">
        <v>2.4205195707416954E-2</v>
      </c>
      <c r="W307" s="117">
        <v>3.7809756429549079E-6</v>
      </c>
      <c r="X307" s="116">
        <v>1.1058073315026079E-5</v>
      </c>
      <c r="Y307" s="130">
        <v>2.1938243843580323E-5</v>
      </c>
    </row>
    <row r="308" spans="1:25" x14ac:dyDescent="0.3">
      <c r="A308" s="133" t="s">
        <v>56</v>
      </c>
      <c r="F308" s="65">
        <v>0.86497437192516791</v>
      </c>
      <c r="G308" s="65">
        <v>0.87217763158875694</v>
      </c>
      <c r="H308" s="6">
        <v>0.8940429508153368</v>
      </c>
      <c r="I308" s="6">
        <v>-2.5466949058374433E-2</v>
      </c>
      <c r="J308" s="6">
        <v>-3.5846265581315605E-3</v>
      </c>
      <c r="K308" s="6">
        <v>-1.6581682098846057E-2</v>
      </c>
      <c r="L308" s="6">
        <v>-7.2276685440619895E-3</v>
      </c>
      <c r="M308" s="118">
        <v>7.5563233808458252E-5</v>
      </c>
      <c r="N308" s="65">
        <v>1.8077772190446848E-2</v>
      </c>
      <c r="O308" s="65">
        <v>1.6217388905704601E-2</v>
      </c>
      <c r="P308" s="6">
        <v>1.5409049437366944E-2</v>
      </c>
      <c r="Q308" s="65">
        <v>8.3480648785397363E-2</v>
      </c>
      <c r="R308" s="65">
        <v>7.6789742779224929E-2</v>
      </c>
      <c r="S308" s="6">
        <v>6.3553513683465096E-2</v>
      </c>
      <c r="T308" s="65">
        <v>3.3352415837639239E-2</v>
      </c>
      <c r="U308" s="65">
        <v>3.4695207322837346E-2</v>
      </c>
      <c r="V308" s="6">
        <v>2.67961430361763E-2</v>
      </c>
      <c r="W308" s="117">
        <v>3.4807672796026296E-5</v>
      </c>
      <c r="X308" s="116">
        <v>4.4731454711638679E-5</v>
      </c>
      <c r="Y308" s="130">
        <v>1.1533279756229073E-4</v>
      </c>
    </row>
    <row r="309" spans="1:25" x14ac:dyDescent="0.3">
      <c r="A309" s="133" t="s">
        <v>57</v>
      </c>
      <c r="F309" s="65">
        <v>0.88481963603393565</v>
      </c>
      <c r="G309" s="65">
        <v>0.90383389380878576</v>
      </c>
      <c r="H309" s="6">
        <v>0.91369619642176947</v>
      </c>
      <c r="I309" s="6">
        <v>-1.9369431500408818E-2</v>
      </c>
      <c r="J309" s="6">
        <v>-6.436968634477307E-3</v>
      </c>
      <c r="K309" s="6">
        <v>2.1135514750461604E-4</v>
      </c>
      <c r="L309" s="6">
        <v>-1.2754571691700668E-2</v>
      </c>
      <c r="M309" s="118">
        <v>1.6333522933326347E-4</v>
      </c>
      <c r="N309" s="65">
        <v>2.1769963085292405E-2</v>
      </c>
      <c r="O309" s="65">
        <v>1.1886309593949887E-2</v>
      </c>
      <c r="P309" s="6">
        <v>9.8018975729326895E-3</v>
      </c>
      <c r="Q309" s="65">
        <v>3.9851693543164306E-2</v>
      </c>
      <c r="R309" s="65">
        <v>3.3691977194238734E-2</v>
      </c>
      <c r="S309" s="6">
        <v>3.6983190516206133E-2</v>
      </c>
      <c r="T309" s="65">
        <v>5.3474515899229323E-2</v>
      </c>
      <c r="U309" s="65">
        <v>5.0397469249385894E-2</v>
      </c>
      <c r="V309" s="6">
        <v>3.918142088260694E-2</v>
      </c>
      <c r="W309" s="117">
        <v>9.7143967359626964E-6</v>
      </c>
      <c r="X309" s="116">
        <v>2.4171448081240236E-5</v>
      </c>
      <c r="Y309" s="130">
        <v>1.8027815174186495E-4</v>
      </c>
    </row>
    <row r="310" spans="1:25" x14ac:dyDescent="0.3">
      <c r="A310" s="133" t="s">
        <v>58</v>
      </c>
      <c r="F310" s="65">
        <v>0.90829333746193941</v>
      </c>
      <c r="G310" s="65">
        <v>0.90861054713936173</v>
      </c>
      <c r="H310" s="6">
        <v>0.91248875439600885</v>
      </c>
      <c r="I310" s="6">
        <v>-4.0368120953583331E-3</v>
      </c>
      <c r="J310" s="6">
        <v>-1.002024834827725E-3</v>
      </c>
      <c r="K310" s="6">
        <v>-8.1755832376809168E-4</v>
      </c>
      <c r="L310" s="6">
        <v>-1.3313143074409617E-3</v>
      </c>
      <c r="M310" s="118">
        <v>-3.0785727817537415E-4</v>
      </c>
      <c r="N310" s="65">
        <v>2.0591422820870103E-2</v>
      </c>
      <c r="O310" s="65">
        <v>1.7205476599510647E-2</v>
      </c>
      <c r="P310" s="6">
        <v>1.7365938769390146E-2</v>
      </c>
      <c r="Q310" s="65">
        <v>3.849925169014811E-2</v>
      </c>
      <c r="R310" s="65">
        <v>3.5816544328179496E-2</v>
      </c>
      <c r="S310" s="6">
        <v>3.6340339685395712E-2</v>
      </c>
      <c r="T310" s="65">
        <v>3.1970893327140426E-2</v>
      </c>
      <c r="U310" s="65">
        <v>3.8029048883335935E-2</v>
      </c>
      <c r="V310" s="6">
        <v>3.3668656797797222E-2</v>
      </c>
      <c r="W310" s="117">
        <v>4.6446818392940084E-4</v>
      </c>
      <c r="X310" s="116">
        <v>2.6029465354781612E-4</v>
      </c>
      <c r="Y310" s="130">
        <v>5.4524140563234373E-5</v>
      </c>
    </row>
    <row r="311" spans="1:25" x14ac:dyDescent="0.3">
      <c r="A311" s="133" t="s">
        <v>59</v>
      </c>
      <c r="F311" s="65">
        <v>0.88031367153313278</v>
      </c>
      <c r="G311" s="65">
        <v>0.87706936110130607</v>
      </c>
      <c r="H311" s="6">
        <v>0.89389976875112442</v>
      </c>
      <c r="I311" s="6">
        <v>-1.5208252433905001E-2</v>
      </c>
      <c r="J311" s="6">
        <v>3.7824272922427904E-4</v>
      </c>
      <c r="K311" s="6">
        <v>-5.0109948378163974E-3</v>
      </c>
      <c r="L311" s="6">
        <v>-8.5055497158846027E-3</v>
      </c>
      <c r="M311" s="118">
        <v>5.716719860477795E-4</v>
      </c>
      <c r="N311" s="65">
        <v>1.9530450608925096E-2</v>
      </c>
      <c r="O311" s="65">
        <v>1.9447140840098836E-2</v>
      </c>
      <c r="P311" s="6">
        <v>1.7348053691864165E-2</v>
      </c>
      <c r="Q311" s="65">
        <v>5.3464363622113757E-2</v>
      </c>
      <c r="R311" s="65">
        <v>5.5296946699611722E-2</v>
      </c>
      <c r="S311" s="6">
        <v>4.9369660323046342E-2</v>
      </c>
      <c r="T311" s="65">
        <v>4.6493401315818118E-2</v>
      </c>
      <c r="U311" s="65">
        <v>4.8036533709848214E-2</v>
      </c>
      <c r="V311" s="6">
        <v>3.8759417796948567E-2</v>
      </c>
      <c r="W311" s="117">
        <v>4.7895431211275455E-5</v>
      </c>
      <c r="X311" s="116">
        <v>1.9855277091422519E-5</v>
      </c>
      <c r="Y311" s="130">
        <v>6.0554734019912853E-4</v>
      </c>
    </row>
    <row r="312" spans="1:25" x14ac:dyDescent="0.3">
      <c r="A312" s="133" t="s">
        <v>60</v>
      </c>
      <c r="F312" s="65">
        <v>0.91774639411775771</v>
      </c>
      <c r="G312" s="65">
        <v>0.91925941459818761</v>
      </c>
      <c r="H312" s="6">
        <v>0.92374131451952024</v>
      </c>
      <c r="I312" s="6">
        <v>-5.2384101615475798E-3</v>
      </c>
      <c r="J312" s="6">
        <v>-3.9228633516395446E-2</v>
      </c>
      <c r="K312" s="6">
        <v>-1.1873949106369214E-3</v>
      </c>
      <c r="L312" s="6">
        <v>-9.3160831511185024E-4</v>
      </c>
      <c r="M312" s="118">
        <v>-3.512651210937011E-5</v>
      </c>
      <c r="N312" s="65">
        <v>1.4492481085180937E-2</v>
      </c>
      <c r="O312" s="65">
        <v>1.5330893099986019E-2</v>
      </c>
      <c r="P312" s="6">
        <v>1.1840954752067494E-2</v>
      </c>
      <c r="Q312" s="65">
        <v>4.793739147877215E-2</v>
      </c>
      <c r="R312" s="65">
        <v>4.5160203861160889E-2</v>
      </c>
      <c r="S312" s="6">
        <v>4.5361402759329594E-2</v>
      </c>
      <c r="T312" s="65">
        <v>1.9720305144454681E-2</v>
      </c>
      <c r="U312" s="65">
        <v>2.0128747728168174E-2</v>
      </c>
      <c r="V312" s="6">
        <v>1.8992918121199579E-2</v>
      </c>
      <c r="W312" s="117">
        <v>6.5817928803806161E-5</v>
      </c>
      <c r="X312" s="116">
        <v>4.4483420393741819E-5</v>
      </c>
      <c r="Y312" s="130">
        <v>2.002416248940388E-5</v>
      </c>
    </row>
    <row r="313" spans="1:25" x14ac:dyDescent="0.3">
      <c r="A313" s="133" t="s">
        <v>61</v>
      </c>
      <c r="F313" s="65">
        <v>0.82140269249837916</v>
      </c>
      <c r="G313" s="65">
        <v>0.81715020314880649</v>
      </c>
      <c r="H313" s="6">
        <v>0.80301646070747379</v>
      </c>
      <c r="I313" s="6">
        <v>1.6259987116118979E-2</v>
      </c>
      <c r="J313" s="6">
        <v>4.7406663066518195E-2</v>
      </c>
      <c r="K313" s="6">
        <v>5.0345370421627372E-3</v>
      </c>
      <c r="L313" s="6">
        <v>-3.7325546571657861E-3</v>
      </c>
      <c r="M313" s="118">
        <v>-1.9530724542835289E-5</v>
      </c>
      <c r="N313" s="65">
        <v>8.6808283436939859E-2</v>
      </c>
      <c r="O313" s="65">
        <v>8.9147409852717116E-2</v>
      </c>
      <c r="P313" s="6">
        <v>0.10280328893590422</v>
      </c>
      <c r="Q313" s="65">
        <v>3.0364974638648411E-2</v>
      </c>
      <c r="R313" s="65">
        <v>3.3583037074657186E-2</v>
      </c>
      <c r="S313" s="6">
        <v>3.7008542898815534E-2</v>
      </c>
      <c r="T313" s="65">
        <v>6.1279127416955875E-2</v>
      </c>
      <c r="U313" s="65">
        <v>5.9984446419502284E-2</v>
      </c>
      <c r="V313" s="6">
        <v>5.6899232261063297E-2</v>
      </c>
      <c r="W313" s="117">
        <v>1.5254948323862553E-5</v>
      </c>
      <c r="X313" s="116">
        <v>2.3806500761808026E-5</v>
      </c>
      <c r="Y313" s="130">
        <v>0</v>
      </c>
    </row>
    <row r="314" spans="1:25" x14ac:dyDescent="0.3">
      <c r="A314" s="133" t="s">
        <v>62</v>
      </c>
      <c r="F314" s="65">
        <v>0.90005157949031045</v>
      </c>
      <c r="G314" s="65">
        <v>0.9074470743636428</v>
      </c>
      <c r="H314" s="6">
        <v>0.92057475445616588</v>
      </c>
      <c r="I314" s="6">
        <v>-1.6825427529189252E-2</v>
      </c>
      <c r="J314" s="6">
        <v>-6.3900200794839677E-4</v>
      </c>
      <c r="K314" s="6">
        <v>-5.8474903559403643E-3</v>
      </c>
      <c r="L314" s="6">
        <v>-6.3351254993477026E-3</v>
      </c>
      <c r="M314" s="118">
        <v>3.4720728850475876E-5</v>
      </c>
      <c r="N314" s="65">
        <v>2.164584188605494E-2</v>
      </c>
      <c r="O314" s="65">
        <v>1.6157937952947055E-2</v>
      </c>
      <c r="P314" s="6">
        <v>1.4285194616224082E-2</v>
      </c>
      <c r="Q314" s="65">
        <v>4.9544381168924588E-2</v>
      </c>
      <c r="R314" s="65">
        <v>4.8138231409089287E-2</v>
      </c>
      <c r="S314" s="6">
        <v>4.2993815933066573E-2</v>
      </c>
      <c r="T314" s="65">
        <v>2.8656441997635063E-2</v>
      </c>
      <c r="U314" s="65">
        <v>2.8138945414301526E-2</v>
      </c>
      <c r="V314" s="6">
        <v>2.206256820662059E-2</v>
      </c>
      <c r="W314" s="117">
        <v>7.0176177293094311E-6</v>
      </c>
      <c r="X314" s="116">
        <v>3.5700260611902467E-6</v>
      </c>
      <c r="Y314" s="130">
        <v>4.0014550745725718E-5</v>
      </c>
    </row>
    <row r="315" spans="1:25" x14ac:dyDescent="0.3">
      <c r="A315" s="133" t="s">
        <v>63</v>
      </c>
      <c r="F315" s="65">
        <v>0.90813353459472745</v>
      </c>
      <c r="G315" s="65">
        <v>0.90219816392962948</v>
      </c>
      <c r="H315" s="6">
        <v>0.90657302359085179</v>
      </c>
      <c r="I315" s="6">
        <v>-1.4071743286733218E-3</v>
      </c>
      <c r="J315" s="6">
        <v>1.1588612865718384E-2</v>
      </c>
      <c r="K315" s="6">
        <v>-5.4103627093784953E-3</v>
      </c>
      <c r="L315" s="6">
        <v>-9.2976547924240732E-3</v>
      </c>
      <c r="M315" s="118">
        <v>0</v>
      </c>
      <c r="N315" s="65">
        <v>1.3690455295397901E-2</v>
      </c>
      <c r="O315" s="65">
        <v>1.7080574960681761E-2</v>
      </c>
      <c r="P315" s="6">
        <v>2.8669187826400145E-2</v>
      </c>
      <c r="Q315" s="65">
        <v>4.0404394987187141E-2</v>
      </c>
      <c r="R315" s="65">
        <v>4.3890128378625506E-2</v>
      </c>
      <c r="S315" s="6">
        <v>3.6736898973527825E-2</v>
      </c>
      <c r="T315" s="65">
        <v>3.7771615122687542E-2</v>
      </c>
      <c r="U315" s="65">
        <v>3.6721407410116674E-2</v>
      </c>
      <c r="V315" s="6">
        <v>2.7948856473978032E-2</v>
      </c>
      <c r="W315" s="117">
        <v>0</v>
      </c>
      <c r="X315" s="116">
        <v>0</v>
      </c>
      <c r="Y315" s="130">
        <v>0</v>
      </c>
    </row>
    <row r="316" spans="1:25" x14ac:dyDescent="0.3">
      <c r="A316" s="133" t="s">
        <v>13</v>
      </c>
      <c r="F316" s="65">
        <v>0.85203265829467889</v>
      </c>
      <c r="G316" s="65">
        <v>0.85643607629237251</v>
      </c>
      <c r="H316" s="6">
        <v>0.85678647307784062</v>
      </c>
      <c r="I316" s="6">
        <v>-2.552105784314862E-3</v>
      </c>
      <c r="J316" s="6">
        <v>1.7371589458245532E-3</v>
      </c>
      <c r="K316" s="6">
        <v>1.0321422059209329E-3</v>
      </c>
      <c r="L316" s="6">
        <v>-1.1383402846222301E-3</v>
      </c>
      <c r="M316" s="118">
        <v>-7.984318980723366E-4</v>
      </c>
      <c r="N316" s="65">
        <v>1.8948221895387866E-2</v>
      </c>
      <c r="O316" s="65">
        <v>1.4737504589080611E-2</v>
      </c>
      <c r="P316" s="6">
        <v>1.5246153239244005E-2</v>
      </c>
      <c r="Q316" s="65">
        <v>1.9924953803220576E-2</v>
      </c>
      <c r="R316" s="65">
        <v>1.994331878424814E-2</v>
      </c>
      <c r="S316" s="6">
        <v>2.0966278499655291E-2</v>
      </c>
      <c r="T316" s="65">
        <v>0.10323188897688275</v>
      </c>
      <c r="U316" s="65">
        <v>0.10343642010920555</v>
      </c>
      <c r="V316" s="6">
        <v>0.10219581425842192</v>
      </c>
      <c r="W316" s="117">
        <v>5.7736546366481878E-3</v>
      </c>
      <c r="X316" s="116">
        <v>5.339844486013259E-3</v>
      </c>
      <c r="Y316" s="130">
        <v>4.7583176632583863E-3</v>
      </c>
    </row>
    <row r="317" spans="1:25" s="121" customFormat="1" ht="15.6" x14ac:dyDescent="0.3">
      <c r="A317" s="204" t="s">
        <v>170</v>
      </c>
      <c r="B317" s="205"/>
      <c r="C317" s="205"/>
      <c r="D317" s="205"/>
      <c r="E317" s="205"/>
      <c r="F317" s="205"/>
      <c r="G317" s="205"/>
      <c r="H317" s="205"/>
      <c r="I317" s="205"/>
      <c r="J317" s="205"/>
      <c r="K317" s="205"/>
      <c r="L317" s="205"/>
      <c r="M317" s="205"/>
      <c r="N317" s="205"/>
      <c r="O317" s="205"/>
      <c r="P317" s="205"/>
      <c r="Q317" s="205"/>
      <c r="R317" s="205"/>
      <c r="S317" s="205"/>
      <c r="T317" s="205"/>
      <c r="U317" s="205"/>
      <c r="V317" s="205"/>
      <c r="W317" s="205"/>
      <c r="X317" s="205"/>
      <c r="Y317" s="206"/>
    </row>
    <row r="318" spans="1:25" x14ac:dyDescent="0.3">
      <c r="A318" s="197" t="s">
        <v>177</v>
      </c>
      <c r="B318" s="198"/>
      <c r="F318" s="65">
        <v>0.82805459981030949</v>
      </c>
      <c r="G318" s="65">
        <v>0.8277113778080436</v>
      </c>
      <c r="H318" s="6">
        <v>0.84210118892296237</v>
      </c>
      <c r="I318" s="6">
        <v>-8.9002026459303885E-3</v>
      </c>
      <c r="J318" s="6">
        <v>6.4328355199225196E-4</v>
      </c>
      <c r="K318" s="6">
        <v>-1.2127327041588934E-2</v>
      </c>
      <c r="L318" s="6">
        <v>-1.4835197919222248E-3</v>
      </c>
      <c r="M318" s="118">
        <v>1.0482491334818845E-4</v>
      </c>
      <c r="N318" s="65">
        <v>2.5711385683727106E-2</v>
      </c>
      <c r="O318" s="65">
        <v>2.5754177898356864E-2</v>
      </c>
      <c r="P318" s="6">
        <v>2.5141319524954152E-2</v>
      </c>
      <c r="Q318" s="65">
        <v>0.10349337469794651</v>
      </c>
      <c r="R318" s="128">
        <v>0.10053817734079555</v>
      </c>
      <c r="S318" s="6">
        <v>8.9888448977782101E-2</v>
      </c>
      <c r="T318" s="65">
        <v>4.2465533083987053E-2</v>
      </c>
      <c r="U318" s="65">
        <v>4.5836911865383793E-2</v>
      </c>
      <c r="V318" s="6">
        <v>4.2667702682763195E-2</v>
      </c>
      <c r="W318" s="117">
        <v>5.1767394306695924E-5</v>
      </c>
      <c r="X318" s="116">
        <v>9.3289880334856222E-5</v>
      </c>
      <c r="Y318" s="130">
        <v>1.7735355066896452E-4</v>
      </c>
    </row>
    <row r="319" spans="1:25" x14ac:dyDescent="0.3">
      <c r="A319" s="197" t="s">
        <v>178</v>
      </c>
      <c r="B319" s="198"/>
      <c r="F319" s="65">
        <v>0.83869059474602037</v>
      </c>
      <c r="G319" s="65">
        <v>0.83967240943570354</v>
      </c>
      <c r="H319" s="6">
        <v>0.8516323388</v>
      </c>
      <c r="I319" s="6">
        <v>3.4636695081308178E-2</v>
      </c>
      <c r="J319" s="6">
        <v>4.0670643519207621E-3</v>
      </c>
      <c r="K319" s="6">
        <v>-9.6637676601094569E-3</v>
      </c>
      <c r="L319" s="6">
        <v>-1.189490191832121E-3</v>
      </c>
      <c r="M319" s="118">
        <v>8.4688326378399824E-5</v>
      </c>
      <c r="N319" s="65">
        <v>2.3241894047566939E-2</v>
      </c>
      <c r="O319" s="65">
        <v>2.2946884147600023E-2</v>
      </c>
      <c r="P319" s="6">
        <v>2.1519582700000001E-2</v>
      </c>
      <c r="Q319" s="65">
        <v>9.5986515267320896E-2</v>
      </c>
      <c r="R319" s="128">
        <v>9.2860992252898025E-2</v>
      </c>
      <c r="S319" s="6">
        <v>8.4759986100000004E-2</v>
      </c>
      <c r="T319" s="65">
        <v>4.1832353050110092E-2</v>
      </c>
      <c r="U319" s="65">
        <v>4.4351914333554149E-2</v>
      </c>
      <c r="V319" s="6">
        <v>4.1902643500000003E-2</v>
      </c>
      <c r="W319" s="117">
        <v>5.3354619927328937E-5</v>
      </c>
      <c r="X319" s="116">
        <v>7.8752681065539219E-5</v>
      </c>
      <c r="Y319" s="130">
        <v>1.507419768748339E-4</v>
      </c>
    </row>
    <row r="320" spans="1:25" x14ac:dyDescent="0.3">
      <c r="A320" s="197" t="s">
        <v>78</v>
      </c>
      <c r="B320" s="198"/>
      <c r="F320" s="65">
        <v>0.93286565832691293</v>
      </c>
      <c r="G320" s="65">
        <v>0.93058725393471564</v>
      </c>
      <c r="H320" s="6">
        <v>0.94270489834246907</v>
      </c>
      <c r="I320" s="6">
        <v>-1.6085525981169857E-2</v>
      </c>
      <c r="J320" s="6">
        <v>-4.6582059780976778E-3</v>
      </c>
      <c r="K320" s="6">
        <v>-5.7018287410169483E-3</v>
      </c>
      <c r="L320" s="6">
        <v>-4.8006777244952933E-3</v>
      </c>
      <c r="M320" s="118">
        <v>9.0480259040106722E-6</v>
      </c>
      <c r="N320" s="65">
        <v>1.1958152548558452E-2</v>
      </c>
      <c r="O320" s="65">
        <v>1.2669001172898839E-2</v>
      </c>
      <c r="P320" s="6">
        <v>1.1862593085977594E-2</v>
      </c>
      <c r="Q320" s="65">
        <v>3.6949028830947653E-2</v>
      </c>
      <c r="R320" s="65">
        <v>3.8510884247164083E-2</v>
      </c>
      <c r="S320" s="6">
        <v>3.2028127798038916E-2</v>
      </c>
      <c r="T320" s="65">
        <v>1.8117675682251328E-2</v>
      </c>
      <c r="U320" s="65">
        <v>1.8143940516668289E-2</v>
      </c>
      <c r="V320" s="6">
        <v>1.3330130374964513E-2</v>
      </c>
      <c r="W320" s="117">
        <v>8.1099712096022052E-6</v>
      </c>
      <c r="X320" s="116">
        <v>0</v>
      </c>
      <c r="Y320" s="130">
        <v>1.3103011508811775E-5</v>
      </c>
    </row>
    <row r="321" spans="1:25" x14ac:dyDescent="0.3">
      <c r="A321" s="197" t="s">
        <v>109</v>
      </c>
      <c r="B321" s="198"/>
      <c r="F321" s="65">
        <v>0.92265149078788267</v>
      </c>
      <c r="G321" s="65">
        <v>0.92771626481040048</v>
      </c>
      <c r="H321" s="6">
        <v>0.9332837243306048</v>
      </c>
      <c r="I321" s="6">
        <v>-1.7877098924109269E-2</v>
      </c>
      <c r="J321" s="6">
        <v>-7.6117314229822586E-3</v>
      </c>
      <c r="K321" s="6">
        <v>-2.3641015906241958E-3</v>
      </c>
      <c r="L321" s="6">
        <v>-1.6364373123511078E-3</v>
      </c>
      <c r="M321" s="118">
        <v>-8.6887812385706567E-6</v>
      </c>
      <c r="N321" s="65">
        <v>2.0372596955251707E-2</v>
      </c>
      <c r="O321" s="65">
        <v>1.8121287883624326E-2</v>
      </c>
      <c r="P321" s="6">
        <v>1.5302303900450244E-2</v>
      </c>
      <c r="Q321" s="65">
        <v>3.5833274151086232E-2</v>
      </c>
      <c r="R321" s="65">
        <v>3.3659098121603226E-2</v>
      </c>
      <c r="S321" s="6">
        <v>3.238208454572053E-2</v>
      </c>
      <c r="T321" s="65">
        <v>2.0319410464186265E-2</v>
      </c>
      <c r="U321" s="65">
        <v>1.9757815008284659E-2</v>
      </c>
      <c r="V321" s="6">
        <v>1.8402175423884354E-2</v>
      </c>
      <c r="W321" s="117">
        <v>6.114120532683642E-4</v>
      </c>
      <c r="X321" s="116">
        <v>5.5818451375729287E-4</v>
      </c>
      <c r="Y321" s="130">
        <v>5.7610950227425788E-4</v>
      </c>
    </row>
    <row r="322" spans="1:25" x14ac:dyDescent="0.3">
      <c r="A322" s="197" t="s">
        <v>110</v>
      </c>
      <c r="B322" s="198"/>
      <c r="F322" s="65">
        <v>0.90309698600259058</v>
      </c>
      <c r="G322" s="65">
        <v>0.90406013846812849</v>
      </c>
      <c r="H322" s="6">
        <v>0.91017689036149541</v>
      </c>
      <c r="I322" s="6">
        <v>1.0697401400091899E-2</v>
      </c>
      <c r="J322" s="6">
        <v>5.3463003072180687E-3</v>
      </c>
      <c r="K322" s="6">
        <v>-2.8259172415654871E-3</v>
      </c>
      <c r="L322" s="6">
        <v>-1.1725394361730215E-3</v>
      </c>
      <c r="M322" s="118">
        <v>1.4734540617688944E-4</v>
      </c>
      <c r="N322" s="65">
        <v>2.7706782763240675E-2</v>
      </c>
      <c r="O322" s="65">
        <v>2.6336545090796727E-2</v>
      </c>
      <c r="P322" s="6">
        <v>2.441252282509691E-2</v>
      </c>
      <c r="Q322" s="65">
        <v>3.7588129037851352E-2</v>
      </c>
      <c r="R322" s="65">
        <v>3.6277088892797231E-2</v>
      </c>
      <c r="S322" s="6">
        <v>3.4106691723758804E-2</v>
      </c>
      <c r="T322" s="65">
        <v>3.1249625695778077E-2</v>
      </c>
      <c r="U322" s="65">
        <v>3.2996568852618466E-2</v>
      </c>
      <c r="V322" s="6">
        <v>3.095055783802525E-2</v>
      </c>
      <c r="W322" s="117">
        <v>1.6226979220911072E-4</v>
      </c>
      <c r="X322" s="116">
        <v>1.4374152003931805E-4</v>
      </c>
      <c r="Y322" s="130">
        <v>3.0035106230110381E-4</v>
      </c>
    </row>
    <row r="323" spans="1:25" x14ac:dyDescent="0.3">
      <c r="A323" s="133" t="s">
        <v>121</v>
      </c>
      <c r="F323" s="65">
        <v>0.93768844505504612</v>
      </c>
      <c r="G323" s="65">
        <v>0.93701377918775464</v>
      </c>
      <c r="H323" s="6">
        <v>0.94188574354472976</v>
      </c>
      <c r="I323" s="6">
        <v>-4.4925064992190067E-2</v>
      </c>
      <c r="J323" s="6">
        <v>-4.2627161045250758E-3</v>
      </c>
      <c r="K323" s="6">
        <v>-5.8137462922245101E-4</v>
      </c>
      <c r="L323" s="6">
        <v>-2.5972573140876053E-3</v>
      </c>
      <c r="M323" s="118">
        <v>9.7485404443077139E-5</v>
      </c>
      <c r="N323" s="65">
        <v>1.1795899944960957E-2</v>
      </c>
      <c r="O323" s="65">
        <v>1.0828680554648935E-2</v>
      </c>
      <c r="P323" s="6">
        <v>1.0128008192524322E-2</v>
      </c>
      <c r="Q323" s="65">
        <v>3.014554926560371E-2</v>
      </c>
      <c r="R323" s="65">
        <v>3.1975432748308968E-2</v>
      </c>
      <c r="S323" s="6">
        <v>3.047911637773389E-2</v>
      </c>
      <c r="T323" s="65">
        <v>1.9741896597341997E-2</v>
      </c>
      <c r="U323" s="65">
        <v>1.9554000519312477E-2</v>
      </c>
      <c r="V323" s="6">
        <v>1.7050691244239632E-2</v>
      </c>
      <c r="W323" s="117">
        <v>3.2400876663020976E-4</v>
      </c>
      <c r="X323" s="116">
        <v>3.0027285663929398E-4</v>
      </c>
      <c r="Y323" s="130">
        <v>4.0962621607782898E-4</v>
      </c>
    </row>
    <row r="324" spans="1:25" x14ac:dyDescent="0.3">
      <c r="A324" s="134" t="s">
        <v>122</v>
      </c>
      <c r="F324" s="65">
        <v>0.85690757791732486</v>
      </c>
      <c r="G324" s="65">
        <v>0.84080029173849624</v>
      </c>
      <c r="H324" s="122">
        <v>0.84166241544485443</v>
      </c>
      <c r="I324" s="6">
        <v>-2.0797694010148748E-2</v>
      </c>
      <c r="J324" s="6">
        <v>6.1892084311064299E-3</v>
      </c>
      <c r="K324" s="6">
        <v>-5.8249908674155859E-3</v>
      </c>
      <c r="L324" s="6">
        <v>8.7398579249253067E-4</v>
      </c>
      <c r="M324" s="118">
        <v>3.359886955271386E-6</v>
      </c>
      <c r="N324" s="65">
        <v>1.7952768039449861E-2</v>
      </c>
      <c r="O324" s="65">
        <v>4.2643548600981303E-2</v>
      </c>
      <c r="P324" s="122">
        <v>4.2464736943227971E-2</v>
      </c>
      <c r="Q324" s="65">
        <v>8.4328569043674792E-2</v>
      </c>
      <c r="R324" s="65">
        <v>7.7880917650179016E-2</v>
      </c>
      <c r="S324" s="122">
        <v>7.5279752479511325E-2</v>
      </c>
      <c r="T324" s="65">
        <v>4.0759717995145821E-2</v>
      </c>
      <c r="U324" s="65">
        <v>3.8605622596472614E-2</v>
      </c>
      <c r="V324" s="122">
        <v>4.0556656088301744E-2</v>
      </c>
      <c r="W324" s="117">
        <v>3.2104377752950391E-6</v>
      </c>
      <c r="X324" s="116">
        <v>9.9456305529770593E-6</v>
      </c>
      <c r="Y324" s="130">
        <v>9.9379211194074349E-6</v>
      </c>
    </row>
    <row r="325" spans="1:25" x14ac:dyDescent="0.3">
      <c r="A325" s="133" t="s">
        <v>111</v>
      </c>
      <c r="F325" s="65">
        <v>0.80092915113091512</v>
      </c>
      <c r="G325" s="65">
        <v>0.8033313507369958</v>
      </c>
      <c r="H325" s="6">
        <v>0.81017538836885084</v>
      </c>
      <c r="I325" s="6">
        <v>5.7019178356203848E-2</v>
      </c>
      <c r="J325" s="6">
        <v>7.9634797430528891E-3</v>
      </c>
      <c r="K325" s="6">
        <v>-7.3831889171923765E-3</v>
      </c>
      <c r="L325" s="6">
        <v>-1.3056234918307416E-3</v>
      </c>
      <c r="M325" s="118">
        <v>-7.9547234762706561E-6</v>
      </c>
      <c r="N325" s="65">
        <v>2.9907508423261786E-2</v>
      </c>
      <c r="O325" s="65">
        <v>3.0561918839180028E-2</v>
      </c>
      <c r="P325" s="6">
        <v>3.0890572097191794E-2</v>
      </c>
      <c r="Q325" s="65">
        <v>0.11708881557328567</v>
      </c>
      <c r="R325" s="65">
        <v>0.11022548598147353</v>
      </c>
      <c r="S325" s="6">
        <v>0.10627396186018721</v>
      </c>
      <c r="T325" s="65">
        <v>5.2021947945921708E-2</v>
      </c>
      <c r="U325" s="65">
        <v>5.5850327717285687E-2</v>
      </c>
      <c r="V325" s="6">
        <v>5.2630514339772956E-2</v>
      </c>
      <c r="W325" s="117">
        <v>1.4604701837709632E-5</v>
      </c>
      <c r="X325" s="116">
        <v>4.4166750092750179E-6</v>
      </c>
      <c r="Y325" s="130">
        <v>1.555964947221669E-6</v>
      </c>
    </row>
    <row r="326" spans="1:25" x14ac:dyDescent="0.3">
      <c r="A326" s="133" t="s">
        <v>112</v>
      </c>
      <c r="F326" s="65">
        <v>0.93105778271311357</v>
      </c>
      <c r="G326" s="65">
        <v>0.92276693415565758</v>
      </c>
      <c r="H326" s="6">
        <v>0.92694560411943916</v>
      </c>
      <c r="I326" s="6">
        <v>-7.168653221983845E-2</v>
      </c>
      <c r="J326" s="6">
        <v>-5.7255481705724767E-3</v>
      </c>
      <c r="K326" s="6">
        <v>-8.3684002066848617E-4</v>
      </c>
      <c r="L326" s="6">
        <v>-1.4779305109247978E-3</v>
      </c>
      <c r="M326" s="118">
        <v>2.1915013891900075E-4</v>
      </c>
      <c r="N326" s="65">
        <v>1.5292265869097784E-2</v>
      </c>
      <c r="O326" s="65">
        <v>2.4556513675902541E-2</v>
      </c>
      <c r="P326" s="6">
        <v>1.7522489716788561E-2</v>
      </c>
      <c r="Q326" s="65">
        <v>2.4710143599064496E-2</v>
      </c>
      <c r="R326" s="65">
        <v>2.5338224868659043E-2</v>
      </c>
      <c r="S326" s="6">
        <v>2.4187344213193282E-2</v>
      </c>
      <c r="T326" s="65">
        <v>2.7771739557443553E-2</v>
      </c>
      <c r="U326" s="65">
        <v>2.6292451634989392E-2</v>
      </c>
      <c r="V326" s="6">
        <v>2.5554165085291673E-2</v>
      </c>
      <c r="W326" s="117">
        <v>7.3858229936304011E-4</v>
      </c>
      <c r="X326" s="116">
        <v>7.4641133288112153E-4</v>
      </c>
      <c r="Y326" s="130">
        <v>9.6164695504108151E-4</v>
      </c>
    </row>
    <row r="327" spans="1:25" x14ac:dyDescent="0.3">
      <c r="A327" s="133" t="s">
        <v>179</v>
      </c>
      <c r="F327" s="65">
        <v>0.78775120964354395</v>
      </c>
      <c r="G327" s="65">
        <v>0.79109466825398433</v>
      </c>
      <c r="H327" s="6">
        <v>0.80248972133394247</v>
      </c>
      <c r="I327" s="6">
        <v>-1.2098881610238532E-3</v>
      </c>
      <c r="J327" s="6">
        <v>2.2232784841929205E-3</v>
      </c>
      <c r="K327" s="6">
        <v>-1.2465844805957818E-2</v>
      </c>
      <c r="L327" s="6">
        <v>-1.4784879383785629E-3</v>
      </c>
      <c r="M327" s="118">
        <v>1.3932057925526259E-4</v>
      </c>
      <c r="N327" s="65">
        <v>2.1939562098819532E-2</v>
      </c>
      <c r="O327" s="65">
        <v>1.8100309010548408E-2</v>
      </c>
      <c r="P327" s="6">
        <v>2.0775277904674889E-2</v>
      </c>
      <c r="Q327" s="65">
        <v>0.12827148692495102</v>
      </c>
      <c r="R327" s="128">
        <v>0.12547663332500331</v>
      </c>
      <c r="S327" s="6">
        <v>0.11440821531901933</v>
      </c>
      <c r="T327" s="65">
        <v>6.1989151240069117E-2</v>
      </c>
      <c r="U327" s="65">
        <v>6.5198828139048287E-2</v>
      </c>
      <c r="V327" s="6">
        <v>6.2115501751180142E-2</v>
      </c>
      <c r="W327" s="117">
        <v>4.5411301510606945E-7</v>
      </c>
      <c r="X327" s="116">
        <v>8.1609768827650318E-5</v>
      </c>
      <c r="Y327" s="130">
        <v>1.8035252017664077E-4</v>
      </c>
    </row>
    <row r="328" spans="1:25" x14ac:dyDescent="0.3">
      <c r="A328" s="197" t="s">
        <v>180</v>
      </c>
      <c r="B328" s="198"/>
      <c r="F328" s="65">
        <v>0.81146499809185291</v>
      </c>
      <c r="G328" s="65">
        <v>0.81476525334326666</v>
      </c>
      <c r="H328" s="6">
        <v>0.82711245963599</v>
      </c>
      <c r="I328" s="6">
        <v>-1.9485583774172532E-3</v>
      </c>
      <c r="J328" s="6">
        <v>-4.5130068510023172E-4</v>
      </c>
      <c r="K328" s="6">
        <v>-1.0409351443380274E-2</v>
      </c>
      <c r="L328" s="6">
        <v>-1.4105735613167136E-3</v>
      </c>
      <c r="M328" s="118">
        <v>2.5521071693558034E-5</v>
      </c>
      <c r="N328" s="65">
        <v>1.9003689830415529E-2</v>
      </c>
      <c r="O328" s="65">
        <v>1.7634363350460792E-2</v>
      </c>
      <c r="P328" s="6">
        <v>1.612438995303097E-2</v>
      </c>
      <c r="Q328" s="65">
        <v>0.11037483618473549</v>
      </c>
      <c r="R328" s="65">
        <v>0.10656938042578844</v>
      </c>
      <c r="S328" s="6">
        <v>9.8062756861881692E-2</v>
      </c>
      <c r="T328" s="65">
        <v>5.9079254692307091E-2</v>
      </c>
      <c r="U328" s="65">
        <v>6.0976407328315468E-2</v>
      </c>
      <c r="V328" s="6">
        <v>5.861725744899457E-2</v>
      </c>
      <c r="W328" s="117">
        <v>5.5957391803585083E-7</v>
      </c>
      <c r="X328" s="116">
        <v>0</v>
      </c>
      <c r="Y328" s="130">
        <v>2.5800858652575959E-5</v>
      </c>
    </row>
    <row r="329" spans="1:25" x14ac:dyDescent="0.3">
      <c r="A329" s="133" t="s">
        <v>181</v>
      </c>
      <c r="F329" s="65">
        <v>0.83556254917387884</v>
      </c>
      <c r="G329" s="65">
        <v>0.83316124238646294</v>
      </c>
      <c r="H329" s="6">
        <v>0.84725099130023085</v>
      </c>
      <c r="I329" s="6">
        <v>-2.968258741919072E-2</v>
      </c>
      <c r="J329" s="6">
        <v>-1.9620303088128867E-3</v>
      </c>
      <c r="K329" s="6">
        <v>-6.0066961652478906E-3</v>
      </c>
      <c r="L329" s="6">
        <v>-4.6991870163409707E-3</v>
      </c>
      <c r="M329" s="118">
        <v>1.3409874949485512E-4</v>
      </c>
      <c r="N329" s="65">
        <v>1.5517017925801608E-2</v>
      </c>
      <c r="O329" s="65">
        <v>1.5671954552125049E-2</v>
      </c>
      <c r="P329" s="6">
        <v>1.3204334282040384E-2</v>
      </c>
      <c r="Q329" s="65">
        <v>9.0606921849369859E-2</v>
      </c>
      <c r="R329" s="65">
        <v>9.2588014273192284E-2</v>
      </c>
      <c r="S329" s="6">
        <v>8.5590771896033188E-2</v>
      </c>
      <c r="T329" s="65">
        <v>5.8190453623713952E-2</v>
      </c>
      <c r="U329" s="65">
        <v>5.848624308055575E-2</v>
      </c>
      <c r="V329" s="6">
        <v>5.3639161335793877E-2</v>
      </c>
      <c r="W329" s="117">
        <v>1.4400337229715489E-5</v>
      </c>
      <c r="X329" s="116">
        <v>7.9324892283406692E-6</v>
      </c>
      <c r="Y329" s="130">
        <v>1.452651627238832E-4</v>
      </c>
    </row>
    <row r="330" spans="1:25" x14ac:dyDescent="0.3">
      <c r="A330" s="133" t="s">
        <v>115</v>
      </c>
      <c r="F330" s="65">
        <v>0.80197556537561732</v>
      </c>
      <c r="G330" s="65">
        <v>0.7907089915400165</v>
      </c>
      <c r="H330" s="6">
        <v>0.79283121936618406</v>
      </c>
      <c r="I330" s="6">
        <v>8.0094252359806939E-3</v>
      </c>
      <c r="J330" s="6">
        <v>3.7950178859847694E-3</v>
      </c>
      <c r="K330" s="6">
        <v>2.8015320006384237E-2</v>
      </c>
      <c r="L330" s="6">
        <v>-5.3895580631292975E-2</v>
      </c>
      <c r="M330" s="118">
        <v>2.0748601990647837E-2</v>
      </c>
      <c r="N330" s="65">
        <v>1.4660774629581493E-2</v>
      </c>
      <c r="O330" s="65">
        <v>9.2086546380175192E-3</v>
      </c>
      <c r="P330" s="6">
        <v>1.7959366932315635E-2</v>
      </c>
      <c r="Q330" s="65">
        <v>1.8975825318429944E-2</v>
      </c>
      <c r="R330" s="65">
        <v>2.3246237927678371E-2</v>
      </c>
      <c r="S330" s="6">
        <v>4.9126351629438396E-2</v>
      </c>
      <c r="T330" s="65">
        <v>0.16054068105016897</v>
      </c>
      <c r="U330" s="65">
        <v>0.16642958748221906</v>
      </c>
      <c r="V330" s="6">
        <v>0.10958955363490104</v>
      </c>
      <c r="W330" s="117">
        <v>5.1988562516246421E-4</v>
      </c>
      <c r="X330" s="116">
        <v>7.1123755334281653E-4</v>
      </c>
      <c r="Y330" s="130">
        <v>2.1364163579900477E-2</v>
      </c>
    </row>
    <row r="331" spans="1:25" x14ac:dyDescent="0.3">
      <c r="A331" s="133" t="s">
        <v>182</v>
      </c>
      <c r="F331" s="65">
        <v>0.81097229766431289</v>
      </c>
      <c r="G331" s="65">
        <v>0.81967213114754101</v>
      </c>
      <c r="H331" s="6">
        <v>0.81099656357388317</v>
      </c>
      <c r="I331" s="6">
        <v>2.7065824032123986E-2</v>
      </c>
      <c r="J331" s="6">
        <v>-1.4920967512438849E-3</v>
      </c>
      <c r="K331" s="6">
        <v>4.4292025314096733E-3</v>
      </c>
      <c r="L331" s="6">
        <v>1.5470768560719717E-3</v>
      </c>
      <c r="M331" s="118">
        <v>0</v>
      </c>
      <c r="N331" s="65">
        <v>1.9120043454644214E-2</v>
      </c>
      <c r="O331" s="65">
        <v>2.6651915920748264E-2</v>
      </c>
      <c r="P331" s="6">
        <v>2.1059124151907659E-2</v>
      </c>
      <c r="Q331" s="65">
        <v>9.4079304725692564E-2</v>
      </c>
      <c r="R331" s="65">
        <v>9.584632404706829E-2</v>
      </c>
      <c r="S331" s="6">
        <v>9.9392016917790107E-2</v>
      </c>
      <c r="T331" s="65">
        <v>7.5828354155350358E-2</v>
      </c>
      <c r="U331" s="65">
        <v>5.7829628884642464E-2</v>
      </c>
      <c r="V331" s="6">
        <v>6.8376068376068383E-2</v>
      </c>
      <c r="W331" s="117">
        <v>0</v>
      </c>
      <c r="X331" s="116">
        <v>0</v>
      </c>
      <c r="Y331" s="130">
        <v>0</v>
      </c>
    </row>
    <row r="332" spans="1:25" x14ac:dyDescent="0.3">
      <c r="A332" s="197" t="s">
        <v>183</v>
      </c>
      <c r="B332" s="198"/>
      <c r="F332" s="65">
        <v>0.8564526440644733</v>
      </c>
      <c r="G332" s="65">
        <v>0.86055177537987348</v>
      </c>
      <c r="H332" s="6">
        <v>0.86972073676267247</v>
      </c>
      <c r="I332" s="6">
        <v>1.8851965722805897E-3</v>
      </c>
      <c r="J332" s="6">
        <v>-4.957841606631333E-3</v>
      </c>
      <c r="K332" s="6">
        <v>-4.9266387029291842E-3</v>
      </c>
      <c r="L332" s="6">
        <v>-2.6115210248349313E-3</v>
      </c>
      <c r="M332" s="118">
        <v>1.4382852654080966E-5</v>
      </c>
      <c r="N332" s="65">
        <v>1.8450525885554819E-2</v>
      </c>
      <c r="O332" s="65">
        <v>1.3806391282790886E-2</v>
      </c>
      <c r="P332" s="6">
        <v>1.2477386513337872E-2</v>
      </c>
      <c r="Q332" s="65">
        <v>7.8706778586785264E-2</v>
      </c>
      <c r="R332" s="65">
        <v>7.7546886499146109E-2</v>
      </c>
      <c r="S332" s="6">
        <v>7.3200193840036495E-2</v>
      </c>
      <c r="T332" s="65">
        <v>4.624506529210571E-2</v>
      </c>
      <c r="U332" s="65">
        <v>4.7908488515156097E-2</v>
      </c>
      <c r="V332" s="6">
        <v>4.4465255878795976E-2</v>
      </c>
      <c r="W332" s="117">
        <v>5.1090365047562369E-5</v>
      </c>
      <c r="X332" s="116">
        <v>4.5202017705065311E-5</v>
      </c>
      <c r="Y332" s="130">
        <v>6.2529044030394806E-5</v>
      </c>
    </row>
    <row r="333" spans="1:25" ht="15" thickBot="1" x14ac:dyDescent="0.35">
      <c r="A333" s="199" t="s">
        <v>184</v>
      </c>
      <c r="B333" s="200"/>
      <c r="C333" s="61"/>
      <c r="D333" s="61"/>
      <c r="E333" s="135"/>
      <c r="F333" s="61">
        <v>0.88266009129003276</v>
      </c>
      <c r="G333" s="61">
        <v>0.88521512458591334</v>
      </c>
      <c r="H333" s="135">
        <v>0.89525505874337463</v>
      </c>
      <c r="I333" s="135">
        <v>-1.0039934157461294E-2</v>
      </c>
      <c r="J333" s="135">
        <v>-2.4659363974020715E-3</v>
      </c>
      <c r="K333" s="135">
        <v>-6.053572117327162E-3</v>
      </c>
      <c r="L333" s="135">
        <v>-2.3396502438414526E-3</v>
      </c>
      <c r="M333" s="136">
        <v>4.1634442423219996E-5</v>
      </c>
      <c r="N333" s="61">
        <v>2.1064064957147521E-2</v>
      </c>
      <c r="O333" s="61">
        <v>2.0298820126067624E-2</v>
      </c>
      <c r="P333" s="135">
        <v>1.7832883728665552E-2</v>
      </c>
      <c r="Q333" s="61">
        <v>6.0934129030817269E-2</v>
      </c>
      <c r="R333" s="61">
        <v>5.8389383660933512E-2</v>
      </c>
      <c r="S333" s="135">
        <v>5.3608184228548232E-2</v>
      </c>
      <c r="T333" s="61">
        <v>3.473774119509046E-2</v>
      </c>
      <c r="U333" s="61">
        <v>3.5533160821432541E-2</v>
      </c>
      <c r="V333" s="135">
        <v>3.2795800764420048E-2</v>
      </c>
      <c r="W333" s="137">
        <v>4.2381296068503876E-4</v>
      </c>
      <c r="X333" s="138">
        <v>3.8686856413717383E-4</v>
      </c>
      <c r="Y333" s="139">
        <v>4.4697520483432627E-4</v>
      </c>
    </row>
    <row r="334" spans="1:25" x14ac:dyDescent="0.3">
      <c r="Y334" s="2"/>
    </row>
  </sheetData>
  <mergeCells count="48">
    <mergeCell ref="A8:A12"/>
    <mergeCell ref="A13:A17"/>
    <mergeCell ref="A18:A22"/>
    <mergeCell ref="A23:A27"/>
    <mergeCell ref="A28:A32"/>
    <mergeCell ref="A33:A37"/>
    <mergeCell ref="A39:A43"/>
    <mergeCell ref="A44:A48"/>
    <mergeCell ref="A49:A53"/>
    <mergeCell ref="A54:A58"/>
    <mergeCell ref="A59:A63"/>
    <mergeCell ref="A64:A68"/>
    <mergeCell ref="A70:A74"/>
    <mergeCell ref="A80:A84"/>
    <mergeCell ref="A75:A79"/>
    <mergeCell ref="A95:A99"/>
    <mergeCell ref="A111:A115"/>
    <mergeCell ref="A101:A105"/>
    <mergeCell ref="A106:A110"/>
    <mergeCell ref="A100:Y100"/>
    <mergeCell ref="A116:Y116"/>
    <mergeCell ref="A137:Y137"/>
    <mergeCell ref="N5:P5"/>
    <mergeCell ref="Q5:S5"/>
    <mergeCell ref="T5:V5"/>
    <mergeCell ref="W5:Y5"/>
    <mergeCell ref="A7:Y7"/>
    <mergeCell ref="B5:B6"/>
    <mergeCell ref="A5:A6"/>
    <mergeCell ref="C5:E5"/>
    <mergeCell ref="F5:H5"/>
    <mergeCell ref="I5:M5"/>
    <mergeCell ref="A38:Y38"/>
    <mergeCell ref="A69:Y69"/>
    <mergeCell ref="A90:A94"/>
    <mergeCell ref="A85:A89"/>
    <mergeCell ref="A332:B332"/>
    <mergeCell ref="A333:B333"/>
    <mergeCell ref="A328:B328"/>
    <mergeCell ref="A158:Y158"/>
    <mergeCell ref="A264:Y264"/>
    <mergeCell ref="A317:Y317"/>
    <mergeCell ref="A211:Y211"/>
    <mergeCell ref="A318:B318"/>
    <mergeCell ref="A319:B319"/>
    <mergeCell ref="A320:B320"/>
    <mergeCell ref="A321:B321"/>
    <mergeCell ref="A322:B322"/>
  </mergeCells>
  <conditionalFormatting sqref="J318:J333">
    <cfRule type="colorScale" priority="38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K318:K333">
    <cfRule type="colorScale" priority="39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K117:K119 K131 K121:K129">
    <cfRule type="colorScale" priority="37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K138:K140 K157 K152:K155 K147:K150 K142:K145">
    <cfRule type="colorScale" priority="34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L318:L333">
    <cfRule type="colorScale" priority="3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L117:L136">
    <cfRule type="colorScale" priority="30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L138:L157">
    <cfRule type="colorScale" priority="28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I318:I333">
    <cfRule type="colorScale" priority="26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I139:I157">
    <cfRule type="colorScale" priority="25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J76:J79 J81:J84 J86:J89 J91:J94 J96:J99">
    <cfRule type="colorScale" priority="23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J118:J121">
    <cfRule type="colorScale" priority="22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J123:J126 J128:J131 J133:J136">
    <cfRule type="colorScale" priority="2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J139:J142 J144:J146 J149:J152 J154:J157">
    <cfRule type="colorScale" priority="19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J102:J105 J107:J110 J112:J115">
    <cfRule type="colorScale" priority="14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K101:K103 K115 K110:K113 K105:K108">
    <cfRule type="colorScale" priority="15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L101:L115">
    <cfRule type="colorScale" priority="16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I101:I115">
    <cfRule type="colorScale" priority="17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J40:J43 J9:J12 J14:J17 J19:J22 J24:J27 J29:J32 J34:J37 J45:J48 J50:J53 J55:J58 J60:J63 J65:J68">
    <cfRule type="colorScale" priority="213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K8:K10 K68 K63:K66 K58:K61 K53:K56 K48:K51 K43:K46 K37 K32:K35 K27:K30 K22:K25 K17:K20 K12:K15 K39:K41">
    <cfRule type="colorScale" priority="225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L39:L68 L8:M37">
    <cfRule type="colorScale" priority="262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I8:I37 I39:I68">
    <cfRule type="colorScale" priority="266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I265:I316 I159:I210 I212:I263">
    <cfRule type="colorScale" priority="314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J265:J316 J159:J210 J212:J263">
    <cfRule type="colorScale" priority="316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K265:K316 K159:K210 K212:K263">
    <cfRule type="colorScale" priority="318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L265:L316 L159:L210 L212:L263">
    <cfRule type="colorScale" priority="320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J318:J333 J71:J74">
    <cfRule type="colorScale" priority="323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K318:K333 K70:K72 K117:K119 K157 K152:K155 K147:K150 K142:K145 K136 K131:K134 K121:K129 K99 K94:K97 K89:K92 K84:K87 K79:K82 K74:K77 K138:K140">
    <cfRule type="colorScale" priority="328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L318:L333 L70:L99 L117:L136 L138:L157">
    <cfRule type="colorScale" priority="344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I318:I333 I70:I99 I117:I136 I138:I157">
    <cfRule type="colorScale" priority="347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M265:M316 M39:M68 M70:M99 M159:M210 M318:M333 M212:M263 M101:M115 M117:M136 M138:M157">
    <cfRule type="colorScale" priority="350">
      <colorScale>
        <cfvo type="min"/>
        <cfvo type="percentile" val="50"/>
        <cfvo type="max"/>
        <color rgb="FFF8696B"/>
        <color rgb="FFFCFCFF"/>
        <color rgb="FF63BE7B"/>
      </colorScale>
    </cfRule>
  </conditionalFormatting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A155D3-5482-49AD-92E7-58BE6A8C5604}">
  <dimension ref="A1:XEN107"/>
  <sheetViews>
    <sheetView zoomScaleNormal="100" workbookViewId="0">
      <pane xSplit="2" ySplit="4" topLeftCell="C5" activePane="bottomRight" state="frozen"/>
      <selection pane="topRight" activeCell="C1" sqref="C1"/>
      <selection pane="bottomLeft" activeCell="A3" sqref="A3"/>
      <selection pane="bottomRight" activeCell="A2" sqref="A2"/>
    </sheetView>
  </sheetViews>
  <sheetFormatPr defaultColWidth="8.88671875" defaultRowHeight="14.4" x14ac:dyDescent="0.3"/>
  <cols>
    <col min="1" max="1" width="13.5546875" style="66" customWidth="1"/>
    <col min="2" max="2" width="6" style="155" customWidth="1"/>
    <col min="3" max="14" width="5.44140625" style="66" bestFit="1" customWidth="1"/>
    <col min="15" max="16384" width="8.88671875" style="66"/>
  </cols>
  <sheetData>
    <row r="1" spans="1:16368" ht="18" x14ac:dyDescent="0.35">
      <c r="A1" s="120" t="s">
        <v>193</v>
      </c>
      <c r="B1" s="154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120"/>
      <c r="AA1" s="120"/>
      <c r="AB1" s="120"/>
      <c r="AC1" s="120"/>
      <c r="AD1" s="120"/>
      <c r="AE1" s="120"/>
      <c r="AF1" s="120"/>
      <c r="AG1" s="120"/>
      <c r="AH1" s="120"/>
      <c r="AI1" s="120"/>
      <c r="AJ1" s="120"/>
      <c r="AK1" s="120"/>
      <c r="AL1" s="120"/>
      <c r="AM1" s="120"/>
      <c r="AN1" s="120"/>
      <c r="AO1" s="120"/>
      <c r="AP1" s="120"/>
      <c r="AQ1" s="120"/>
      <c r="AR1" s="120"/>
      <c r="AS1" s="120"/>
      <c r="AT1" s="120"/>
      <c r="AU1" s="120"/>
      <c r="AV1" s="120"/>
      <c r="AW1" s="120"/>
      <c r="AX1" s="120"/>
      <c r="AY1" s="120"/>
      <c r="AZ1" s="120"/>
      <c r="BA1" s="120"/>
      <c r="BB1" s="120"/>
      <c r="BC1" s="120"/>
      <c r="BD1" s="120"/>
      <c r="BE1" s="120"/>
      <c r="BF1" s="120"/>
      <c r="BG1" s="120"/>
      <c r="BH1" s="120"/>
      <c r="BI1" s="120"/>
      <c r="BJ1" s="120"/>
      <c r="BK1" s="120"/>
      <c r="BL1" s="120"/>
      <c r="BM1" s="120"/>
      <c r="BN1" s="120"/>
      <c r="BO1" s="120"/>
      <c r="BP1" s="120"/>
      <c r="BQ1" s="120"/>
      <c r="BR1" s="120"/>
      <c r="BS1" s="120"/>
      <c r="BT1" s="120"/>
      <c r="BU1" s="120"/>
      <c r="BV1" s="120"/>
      <c r="BW1" s="120"/>
      <c r="BX1" s="120"/>
      <c r="BY1" s="120"/>
      <c r="BZ1" s="120"/>
      <c r="CA1" s="120"/>
      <c r="CB1" s="120"/>
      <c r="CC1" s="120"/>
      <c r="CD1" s="120"/>
      <c r="CE1" s="120"/>
      <c r="CF1" s="120"/>
      <c r="CG1" s="120"/>
      <c r="CH1" s="120"/>
      <c r="CI1" s="120"/>
      <c r="CJ1" s="120"/>
      <c r="CK1" s="120"/>
      <c r="CL1" s="120"/>
      <c r="CM1" s="120"/>
      <c r="CN1" s="120"/>
      <c r="CO1" s="120"/>
      <c r="CP1" s="120"/>
      <c r="CQ1" s="120"/>
      <c r="CR1" s="120"/>
      <c r="CS1" s="120"/>
      <c r="CT1" s="120"/>
      <c r="CU1" s="120"/>
      <c r="CV1" s="120"/>
      <c r="CW1" s="120"/>
      <c r="CX1" s="120"/>
      <c r="CY1" s="120"/>
      <c r="CZ1" s="120"/>
      <c r="DA1" s="120"/>
      <c r="DB1" s="120"/>
      <c r="DC1" s="120"/>
      <c r="DD1" s="120"/>
      <c r="DE1" s="120"/>
      <c r="DF1" s="120"/>
      <c r="DG1" s="120"/>
      <c r="DH1" s="120"/>
      <c r="DI1" s="120"/>
      <c r="DJ1" s="120"/>
      <c r="DK1" s="120"/>
      <c r="DL1" s="120"/>
      <c r="DM1" s="120"/>
      <c r="DN1" s="120"/>
      <c r="DO1" s="120"/>
      <c r="DP1" s="120"/>
      <c r="DQ1" s="120"/>
      <c r="DR1" s="120"/>
      <c r="DS1" s="120"/>
      <c r="DT1" s="120"/>
      <c r="DU1" s="120"/>
      <c r="DV1" s="120"/>
      <c r="DW1" s="120"/>
      <c r="DX1" s="120"/>
      <c r="DY1" s="120"/>
      <c r="DZ1" s="120"/>
      <c r="EA1" s="120"/>
      <c r="EB1" s="120"/>
      <c r="EC1" s="120"/>
      <c r="ED1" s="120"/>
      <c r="EE1" s="120"/>
      <c r="EF1" s="120"/>
      <c r="EG1" s="120"/>
      <c r="EH1" s="120"/>
      <c r="EI1" s="120"/>
      <c r="EJ1" s="120"/>
      <c r="EK1" s="120"/>
      <c r="EL1" s="120"/>
      <c r="EM1" s="120"/>
      <c r="EN1" s="120"/>
      <c r="EO1" s="120"/>
      <c r="EP1" s="120"/>
      <c r="EQ1" s="120"/>
      <c r="ER1" s="120"/>
      <c r="ES1" s="120"/>
      <c r="ET1" s="120"/>
      <c r="EU1" s="120"/>
      <c r="EV1" s="120"/>
      <c r="EW1" s="120"/>
      <c r="EX1" s="120"/>
      <c r="EY1" s="120"/>
      <c r="EZ1" s="120"/>
      <c r="FA1" s="120"/>
      <c r="FB1" s="120"/>
      <c r="FC1" s="120"/>
      <c r="FD1" s="120"/>
      <c r="FE1" s="120"/>
      <c r="FF1" s="120"/>
      <c r="FG1" s="120"/>
      <c r="FH1" s="120"/>
      <c r="FI1" s="120"/>
      <c r="FJ1" s="120"/>
      <c r="FK1" s="120"/>
      <c r="FL1" s="120"/>
      <c r="FM1" s="120"/>
      <c r="FN1" s="120"/>
      <c r="FO1" s="120"/>
      <c r="FP1" s="120"/>
      <c r="FQ1" s="120"/>
      <c r="FR1" s="120"/>
      <c r="FS1" s="120"/>
      <c r="FT1" s="120"/>
      <c r="FU1" s="120"/>
      <c r="FV1" s="120"/>
      <c r="FW1" s="120"/>
      <c r="FX1" s="120"/>
      <c r="FY1" s="120"/>
      <c r="FZ1" s="120"/>
      <c r="GA1" s="120"/>
      <c r="GB1" s="120"/>
      <c r="GC1" s="120"/>
      <c r="GD1" s="120"/>
      <c r="GE1" s="120"/>
      <c r="GF1" s="120"/>
      <c r="GG1" s="120"/>
      <c r="GH1" s="120"/>
      <c r="GI1" s="120"/>
      <c r="GJ1" s="120"/>
      <c r="GK1" s="120"/>
      <c r="GL1" s="120"/>
      <c r="GM1" s="120"/>
      <c r="GN1" s="120"/>
      <c r="GO1" s="120"/>
      <c r="GP1" s="120"/>
      <c r="GQ1" s="120"/>
      <c r="GR1" s="120"/>
      <c r="GS1" s="120"/>
      <c r="GT1" s="120"/>
      <c r="GU1" s="120"/>
      <c r="GV1" s="120"/>
      <c r="GW1" s="120"/>
      <c r="GX1" s="120"/>
      <c r="GY1" s="120"/>
      <c r="GZ1" s="120"/>
      <c r="HA1" s="120"/>
      <c r="HB1" s="120"/>
      <c r="HC1" s="120"/>
      <c r="HD1" s="120"/>
      <c r="HE1" s="120"/>
      <c r="HF1" s="120"/>
      <c r="HG1" s="120"/>
      <c r="HH1" s="120"/>
      <c r="HI1" s="120"/>
      <c r="HJ1" s="120"/>
      <c r="HK1" s="120"/>
      <c r="HL1" s="120"/>
      <c r="HM1" s="120"/>
      <c r="HN1" s="120"/>
      <c r="HO1" s="120"/>
      <c r="HP1" s="120"/>
      <c r="HQ1" s="120"/>
      <c r="HR1" s="120"/>
      <c r="HS1" s="120"/>
      <c r="HT1" s="120"/>
      <c r="HU1" s="120"/>
      <c r="HV1" s="120"/>
      <c r="HW1" s="120"/>
      <c r="HX1" s="120"/>
      <c r="HY1" s="120"/>
      <c r="HZ1" s="120"/>
      <c r="IA1" s="120"/>
      <c r="IB1" s="120"/>
      <c r="IC1" s="120"/>
      <c r="ID1" s="120"/>
      <c r="IE1" s="120"/>
      <c r="IF1" s="120"/>
      <c r="IG1" s="120"/>
      <c r="IH1" s="120"/>
      <c r="II1" s="120"/>
      <c r="IJ1" s="120"/>
      <c r="IK1" s="120"/>
      <c r="IL1" s="120"/>
      <c r="IM1" s="120"/>
      <c r="IN1" s="120"/>
      <c r="IO1" s="120"/>
      <c r="IP1" s="120"/>
      <c r="IQ1" s="120"/>
      <c r="IR1" s="120"/>
      <c r="IS1" s="120"/>
      <c r="IT1" s="120"/>
      <c r="IU1" s="120"/>
      <c r="IV1" s="120"/>
      <c r="IW1" s="120"/>
      <c r="IX1" s="120"/>
      <c r="IY1" s="120"/>
      <c r="IZ1" s="120"/>
      <c r="JA1" s="120"/>
      <c r="JB1" s="120"/>
      <c r="JC1" s="120"/>
      <c r="JD1" s="120"/>
      <c r="JE1" s="120"/>
      <c r="JF1" s="120"/>
      <c r="JG1" s="120"/>
      <c r="JH1" s="120"/>
      <c r="JI1" s="120"/>
      <c r="JJ1" s="120"/>
      <c r="JK1" s="120"/>
      <c r="JL1" s="120"/>
      <c r="JM1" s="120"/>
      <c r="JN1" s="120"/>
      <c r="JO1" s="120"/>
      <c r="JP1" s="120"/>
      <c r="JQ1" s="120"/>
      <c r="JR1" s="120"/>
      <c r="JS1" s="120"/>
      <c r="JT1" s="120"/>
      <c r="JU1" s="120"/>
      <c r="JV1" s="120"/>
      <c r="JW1" s="120"/>
      <c r="JX1" s="120"/>
      <c r="JY1" s="120"/>
      <c r="JZ1" s="120"/>
      <c r="KA1" s="120"/>
      <c r="KB1" s="120"/>
      <c r="KC1" s="120"/>
      <c r="KD1" s="120"/>
      <c r="KE1" s="120"/>
      <c r="KF1" s="120"/>
      <c r="KG1" s="120"/>
      <c r="KH1" s="120"/>
      <c r="KI1" s="120"/>
      <c r="KJ1" s="120"/>
      <c r="KK1" s="120"/>
      <c r="KL1" s="120"/>
      <c r="KM1" s="120"/>
      <c r="KN1" s="120"/>
      <c r="KO1" s="120"/>
      <c r="KP1" s="120"/>
      <c r="KQ1" s="120"/>
      <c r="KR1" s="120"/>
      <c r="KS1" s="120"/>
      <c r="KT1" s="120"/>
      <c r="KU1" s="120"/>
      <c r="KV1" s="120"/>
      <c r="KW1" s="120"/>
      <c r="KX1" s="120"/>
      <c r="KY1" s="120"/>
      <c r="KZ1" s="120"/>
      <c r="LA1" s="120"/>
      <c r="LB1" s="120"/>
      <c r="LC1" s="120"/>
      <c r="LD1" s="120"/>
      <c r="LE1" s="120"/>
      <c r="LF1" s="120"/>
      <c r="LG1" s="120"/>
      <c r="LH1" s="120"/>
      <c r="LI1" s="120"/>
      <c r="LJ1" s="120"/>
      <c r="LK1" s="120"/>
      <c r="LL1" s="120"/>
      <c r="LM1" s="120"/>
      <c r="LN1" s="120"/>
      <c r="LO1" s="120"/>
      <c r="LP1" s="120"/>
      <c r="LQ1" s="120"/>
      <c r="LR1" s="120"/>
      <c r="LS1" s="120"/>
      <c r="LT1" s="120"/>
      <c r="LU1" s="120"/>
      <c r="LV1" s="120"/>
      <c r="LW1" s="120"/>
      <c r="LX1" s="120"/>
      <c r="LY1" s="120"/>
      <c r="LZ1" s="120"/>
      <c r="MA1" s="120"/>
      <c r="MB1" s="120"/>
      <c r="MC1" s="120"/>
      <c r="MD1" s="120"/>
      <c r="ME1" s="120"/>
      <c r="MF1" s="120"/>
      <c r="MG1" s="120"/>
      <c r="MH1" s="120"/>
      <c r="MI1" s="120"/>
      <c r="MJ1" s="120"/>
      <c r="MK1" s="120"/>
      <c r="ML1" s="120"/>
      <c r="MM1" s="120"/>
      <c r="MN1" s="120"/>
      <c r="MO1" s="120"/>
      <c r="MP1" s="120"/>
      <c r="MQ1" s="120"/>
      <c r="MR1" s="120"/>
      <c r="MS1" s="120"/>
      <c r="MT1" s="120"/>
      <c r="MU1" s="120"/>
      <c r="MV1" s="120"/>
      <c r="MW1" s="120"/>
      <c r="MX1" s="120"/>
      <c r="MY1" s="120"/>
      <c r="MZ1" s="120"/>
      <c r="NA1" s="120"/>
      <c r="NB1" s="120"/>
      <c r="NC1" s="120"/>
      <c r="ND1" s="120"/>
      <c r="NE1" s="120"/>
      <c r="NF1" s="120"/>
      <c r="NG1" s="120"/>
      <c r="NH1" s="120"/>
      <c r="NI1" s="120"/>
      <c r="NJ1" s="120"/>
      <c r="NK1" s="120"/>
      <c r="NL1" s="120"/>
      <c r="NM1" s="120"/>
      <c r="NN1" s="120"/>
      <c r="NO1" s="120"/>
      <c r="NP1" s="120"/>
      <c r="NQ1" s="120"/>
      <c r="NR1" s="120"/>
      <c r="NS1" s="120"/>
      <c r="NT1" s="120"/>
      <c r="NU1" s="120"/>
      <c r="NV1" s="120"/>
      <c r="NW1" s="120"/>
      <c r="NX1" s="120"/>
      <c r="NY1" s="120"/>
      <c r="NZ1" s="120"/>
      <c r="OA1" s="120"/>
      <c r="OB1" s="120"/>
      <c r="OC1" s="120"/>
      <c r="OD1" s="120"/>
      <c r="OE1" s="120"/>
      <c r="OF1" s="120"/>
      <c r="OG1" s="120"/>
      <c r="OH1" s="120"/>
      <c r="OI1" s="120"/>
      <c r="OJ1" s="120"/>
      <c r="OK1" s="120"/>
      <c r="OL1" s="120"/>
      <c r="OM1" s="120"/>
      <c r="ON1" s="120"/>
      <c r="OO1" s="120"/>
      <c r="OP1" s="120"/>
      <c r="OQ1" s="120"/>
      <c r="OR1" s="120"/>
      <c r="OS1" s="120"/>
      <c r="OT1" s="120"/>
      <c r="OU1" s="120"/>
      <c r="OV1" s="120"/>
      <c r="OW1" s="120"/>
      <c r="OX1" s="120"/>
      <c r="OY1" s="120"/>
      <c r="OZ1" s="120"/>
      <c r="PA1" s="120"/>
      <c r="PB1" s="120"/>
      <c r="PC1" s="120"/>
      <c r="PD1" s="120"/>
      <c r="PE1" s="120"/>
      <c r="PF1" s="120"/>
      <c r="PG1" s="120"/>
      <c r="PH1" s="120"/>
      <c r="PI1" s="120"/>
      <c r="PJ1" s="120"/>
      <c r="PK1" s="120"/>
      <c r="PL1" s="120"/>
      <c r="PM1" s="120"/>
      <c r="PN1" s="120"/>
      <c r="PO1" s="120"/>
      <c r="PP1" s="120"/>
      <c r="PQ1" s="120"/>
      <c r="PR1" s="120"/>
      <c r="PS1" s="120"/>
      <c r="PT1" s="120"/>
      <c r="PU1" s="120"/>
      <c r="PV1" s="120"/>
      <c r="PW1" s="120"/>
      <c r="PX1" s="120"/>
      <c r="PY1" s="120"/>
      <c r="PZ1" s="120"/>
      <c r="QA1" s="120"/>
      <c r="QB1" s="120"/>
      <c r="QC1" s="120"/>
      <c r="QD1" s="120"/>
      <c r="QE1" s="120"/>
      <c r="QF1" s="120"/>
      <c r="QG1" s="120"/>
      <c r="QH1" s="120"/>
      <c r="QI1" s="120"/>
      <c r="QJ1" s="120"/>
      <c r="QK1" s="120"/>
      <c r="QL1" s="120"/>
      <c r="QM1" s="120"/>
      <c r="QN1" s="120"/>
      <c r="QO1" s="120"/>
      <c r="QP1" s="120"/>
      <c r="QQ1" s="120"/>
      <c r="QR1" s="120"/>
      <c r="QS1" s="120"/>
      <c r="QT1" s="120"/>
      <c r="QU1" s="120"/>
      <c r="QV1" s="120"/>
      <c r="QW1" s="120"/>
      <c r="QX1" s="120"/>
      <c r="QY1" s="120"/>
      <c r="QZ1" s="120"/>
      <c r="RA1" s="120"/>
      <c r="RB1" s="120"/>
      <c r="RC1" s="120"/>
      <c r="RD1" s="120"/>
      <c r="RE1" s="120"/>
      <c r="RF1" s="120"/>
      <c r="RG1" s="120"/>
      <c r="RH1" s="120"/>
      <c r="RI1" s="120"/>
      <c r="RJ1" s="120"/>
      <c r="RK1" s="120"/>
      <c r="RL1" s="120"/>
      <c r="RM1" s="120"/>
      <c r="RN1" s="120"/>
      <c r="RO1" s="120"/>
      <c r="RP1" s="120"/>
      <c r="RQ1" s="120"/>
      <c r="RR1" s="120"/>
      <c r="RS1" s="120"/>
      <c r="RT1" s="120"/>
      <c r="RU1" s="120"/>
      <c r="RV1" s="120"/>
      <c r="RW1" s="120"/>
      <c r="RX1" s="120"/>
      <c r="RY1" s="120"/>
      <c r="RZ1" s="120"/>
      <c r="SA1" s="120"/>
      <c r="SB1" s="120"/>
      <c r="SC1" s="120"/>
      <c r="SD1" s="120"/>
      <c r="SE1" s="120"/>
      <c r="SF1" s="120"/>
      <c r="SG1" s="120"/>
      <c r="SH1" s="120"/>
      <c r="SI1" s="120"/>
      <c r="SJ1" s="120"/>
      <c r="SK1" s="120"/>
      <c r="SL1" s="120"/>
      <c r="SM1" s="120"/>
      <c r="SN1" s="120"/>
      <c r="SO1" s="120"/>
      <c r="SP1" s="120"/>
      <c r="SQ1" s="120"/>
      <c r="SR1" s="120"/>
      <c r="SS1" s="120"/>
      <c r="ST1" s="120"/>
      <c r="SU1" s="120"/>
      <c r="SV1" s="120"/>
      <c r="SW1" s="120"/>
      <c r="SX1" s="120"/>
      <c r="SY1" s="120"/>
      <c r="SZ1" s="120"/>
      <c r="TA1" s="120"/>
      <c r="TB1" s="120"/>
      <c r="TC1" s="120"/>
      <c r="TD1" s="120"/>
      <c r="TE1" s="120"/>
      <c r="TF1" s="120"/>
      <c r="TG1" s="120"/>
      <c r="TH1" s="120"/>
      <c r="TI1" s="120"/>
      <c r="TJ1" s="120"/>
      <c r="TK1" s="120"/>
      <c r="TL1" s="120"/>
      <c r="TM1" s="120"/>
      <c r="TN1" s="120"/>
      <c r="TO1" s="120"/>
      <c r="TP1" s="120"/>
      <c r="TQ1" s="120"/>
      <c r="TR1" s="120"/>
      <c r="TS1" s="120"/>
      <c r="TT1" s="120"/>
      <c r="TU1" s="120"/>
      <c r="TV1" s="120"/>
      <c r="TW1" s="120"/>
      <c r="TX1" s="120"/>
      <c r="TY1" s="120"/>
      <c r="TZ1" s="120"/>
      <c r="UA1" s="120"/>
      <c r="UB1" s="120"/>
      <c r="UC1" s="120"/>
      <c r="UD1" s="120"/>
      <c r="UE1" s="120"/>
      <c r="UF1" s="120"/>
      <c r="UG1" s="120"/>
      <c r="UH1" s="120"/>
      <c r="UI1" s="120"/>
      <c r="UJ1" s="120"/>
      <c r="UK1" s="120"/>
      <c r="UL1" s="120"/>
      <c r="UM1" s="120"/>
      <c r="UN1" s="120"/>
      <c r="UO1" s="120"/>
      <c r="UP1" s="120"/>
      <c r="UQ1" s="120"/>
      <c r="UR1" s="120"/>
      <c r="US1" s="120"/>
      <c r="UT1" s="120"/>
      <c r="UU1" s="120"/>
      <c r="UV1" s="120"/>
      <c r="UW1" s="120"/>
      <c r="UX1" s="120"/>
      <c r="UY1" s="120"/>
      <c r="UZ1" s="120"/>
      <c r="VA1" s="120"/>
      <c r="VB1" s="120"/>
      <c r="VC1" s="120"/>
      <c r="VD1" s="120"/>
      <c r="VE1" s="120"/>
      <c r="VF1" s="120"/>
      <c r="VG1" s="120"/>
      <c r="VH1" s="120"/>
      <c r="VI1" s="120"/>
      <c r="VJ1" s="120"/>
      <c r="VK1" s="120"/>
      <c r="VL1" s="120"/>
      <c r="VM1" s="120"/>
      <c r="VN1" s="120"/>
      <c r="VO1" s="120"/>
      <c r="VP1" s="120"/>
      <c r="VQ1" s="120"/>
      <c r="VR1" s="120"/>
      <c r="VS1" s="120"/>
      <c r="VT1" s="120"/>
      <c r="VU1" s="120"/>
      <c r="VV1" s="120"/>
      <c r="VW1" s="120"/>
      <c r="VX1" s="120"/>
      <c r="VY1" s="120"/>
      <c r="VZ1" s="120"/>
      <c r="WA1" s="120"/>
      <c r="WB1" s="120"/>
      <c r="WC1" s="120"/>
      <c r="WD1" s="120"/>
      <c r="WE1" s="120"/>
      <c r="WF1" s="120"/>
      <c r="WG1" s="120"/>
      <c r="WH1" s="120"/>
      <c r="WI1" s="120"/>
      <c r="WJ1" s="120"/>
      <c r="WK1" s="120"/>
      <c r="WL1" s="120"/>
      <c r="WM1" s="120"/>
      <c r="WN1" s="120"/>
      <c r="WO1" s="120"/>
      <c r="WP1" s="120"/>
      <c r="WQ1" s="120"/>
      <c r="WR1" s="120"/>
      <c r="WS1" s="120"/>
      <c r="WT1" s="120"/>
      <c r="WU1" s="120"/>
      <c r="WV1" s="120"/>
      <c r="WW1" s="120"/>
      <c r="WX1" s="120"/>
      <c r="WY1" s="120"/>
      <c r="WZ1" s="120"/>
      <c r="XA1" s="120"/>
      <c r="XB1" s="120"/>
      <c r="XC1" s="120"/>
      <c r="XD1" s="120"/>
      <c r="XE1" s="120"/>
      <c r="XF1" s="120"/>
      <c r="XG1" s="120"/>
      <c r="XH1" s="120"/>
      <c r="XI1" s="120"/>
      <c r="XJ1" s="120"/>
      <c r="XK1" s="120"/>
      <c r="XL1" s="120"/>
      <c r="XM1" s="120"/>
      <c r="XN1" s="120"/>
      <c r="XO1" s="120"/>
      <c r="XP1" s="120"/>
      <c r="XQ1" s="120"/>
      <c r="XR1" s="120"/>
      <c r="XS1" s="120"/>
      <c r="XT1" s="120"/>
      <c r="XU1" s="120"/>
      <c r="XV1" s="120"/>
      <c r="XW1" s="120"/>
      <c r="XX1" s="120"/>
      <c r="XY1" s="120"/>
      <c r="XZ1" s="120"/>
      <c r="YA1" s="120"/>
      <c r="YB1" s="120"/>
      <c r="YC1" s="120"/>
      <c r="YD1" s="120"/>
      <c r="YE1" s="120"/>
      <c r="YF1" s="120"/>
      <c r="YG1" s="120"/>
      <c r="YH1" s="120"/>
      <c r="YI1" s="120"/>
      <c r="YJ1" s="120"/>
      <c r="YK1" s="120"/>
      <c r="YL1" s="120"/>
      <c r="YM1" s="120"/>
      <c r="YN1" s="120"/>
      <c r="YO1" s="120"/>
      <c r="YP1" s="120"/>
      <c r="YQ1" s="120"/>
      <c r="YR1" s="120"/>
      <c r="YS1" s="120"/>
      <c r="YT1" s="120"/>
      <c r="YU1" s="120"/>
      <c r="YV1" s="120"/>
      <c r="YW1" s="120"/>
      <c r="YX1" s="120"/>
      <c r="YY1" s="120"/>
      <c r="YZ1" s="120"/>
      <c r="ZA1" s="120"/>
      <c r="ZB1" s="120"/>
      <c r="ZC1" s="120"/>
      <c r="ZD1" s="120"/>
      <c r="ZE1" s="120"/>
      <c r="ZF1" s="120"/>
      <c r="ZG1" s="120"/>
      <c r="ZH1" s="120"/>
      <c r="ZI1" s="120"/>
      <c r="ZJ1" s="120"/>
      <c r="ZK1" s="120"/>
      <c r="ZL1" s="120"/>
      <c r="ZM1" s="120"/>
      <c r="ZN1" s="120"/>
      <c r="ZO1" s="120"/>
      <c r="ZP1" s="120"/>
      <c r="ZQ1" s="120"/>
      <c r="ZR1" s="120"/>
      <c r="ZS1" s="120"/>
      <c r="ZT1" s="120"/>
      <c r="ZU1" s="120"/>
      <c r="ZV1" s="120"/>
      <c r="ZW1" s="120"/>
      <c r="ZX1" s="120"/>
      <c r="ZY1" s="120"/>
      <c r="ZZ1" s="120"/>
      <c r="AAA1" s="120"/>
      <c r="AAB1" s="120"/>
      <c r="AAC1" s="120"/>
      <c r="AAD1" s="120"/>
      <c r="AAE1" s="120"/>
      <c r="AAF1" s="120"/>
      <c r="AAG1" s="120"/>
      <c r="AAH1" s="120"/>
      <c r="AAI1" s="120"/>
      <c r="AAJ1" s="120"/>
      <c r="AAK1" s="120"/>
      <c r="AAL1" s="120"/>
      <c r="AAM1" s="120"/>
      <c r="AAN1" s="120"/>
      <c r="AAO1" s="120"/>
      <c r="AAP1" s="120"/>
      <c r="AAQ1" s="120"/>
      <c r="AAR1" s="120"/>
      <c r="AAS1" s="120"/>
      <c r="AAT1" s="120"/>
      <c r="AAU1" s="120"/>
      <c r="AAV1" s="120"/>
      <c r="AAW1" s="120"/>
      <c r="AAX1" s="120"/>
      <c r="AAY1" s="120"/>
      <c r="AAZ1" s="120"/>
      <c r="ABA1" s="120"/>
      <c r="ABB1" s="120"/>
      <c r="ABC1" s="120"/>
      <c r="ABD1" s="120"/>
      <c r="ABE1" s="120"/>
      <c r="ABF1" s="120"/>
      <c r="ABG1" s="120"/>
      <c r="ABH1" s="120"/>
      <c r="ABI1" s="120"/>
      <c r="ABJ1" s="120"/>
      <c r="ABK1" s="120"/>
      <c r="ABL1" s="120"/>
      <c r="ABM1" s="120"/>
      <c r="ABN1" s="120"/>
      <c r="ABO1" s="120"/>
      <c r="ABP1" s="120"/>
      <c r="ABQ1" s="120"/>
      <c r="ABR1" s="120"/>
      <c r="ABS1" s="120"/>
      <c r="ABT1" s="120"/>
      <c r="ABU1" s="120"/>
      <c r="ABV1" s="120"/>
      <c r="ABW1" s="120"/>
      <c r="ABX1" s="120"/>
      <c r="ABY1" s="120"/>
      <c r="ABZ1" s="120"/>
      <c r="ACA1" s="120"/>
      <c r="ACB1" s="120"/>
      <c r="ACC1" s="120"/>
      <c r="ACD1" s="120"/>
      <c r="ACE1" s="120"/>
      <c r="ACF1" s="120"/>
      <c r="ACG1" s="120"/>
      <c r="ACH1" s="120"/>
      <c r="ACI1" s="120"/>
      <c r="ACJ1" s="120"/>
      <c r="ACK1" s="120"/>
      <c r="ACL1" s="120"/>
      <c r="ACM1" s="120"/>
      <c r="ACN1" s="120"/>
      <c r="ACO1" s="120"/>
      <c r="ACP1" s="120"/>
      <c r="ACQ1" s="120"/>
      <c r="ACR1" s="120"/>
      <c r="ACS1" s="120"/>
      <c r="ACT1" s="120"/>
      <c r="ACU1" s="120"/>
      <c r="ACV1" s="120"/>
      <c r="ACW1" s="120"/>
      <c r="ACX1" s="120"/>
      <c r="ACY1" s="120"/>
      <c r="ACZ1" s="120"/>
      <c r="ADA1" s="120"/>
      <c r="ADB1" s="120"/>
      <c r="ADC1" s="120"/>
      <c r="ADD1" s="120"/>
      <c r="ADE1" s="120"/>
      <c r="ADF1" s="120"/>
      <c r="ADG1" s="120"/>
      <c r="ADH1" s="120"/>
      <c r="ADI1" s="120"/>
      <c r="ADJ1" s="120"/>
      <c r="ADK1" s="120"/>
      <c r="ADL1" s="120"/>
      <c r="ADM1" s="120"/>
      <c r="ADN1" s="120"/>
      <c r="ADO1" s="120"/>
      <c r="ADP1" s="120"/>
      <c r="ADQ1" s="120"/>
      <c r="ADR1" s="120"/>
      <c r="ADS1" s="120"/>
      <c r="ADT1" s="120"/>
      <c r="ADU1" s="120"/>
      <c r="ADV1" s="120"/>
      <c r="ADW1" s="120"/>
      <c r="ADX1" s="120"/>
      <c r="ADY1" s="120"/>
      <c r="ADZ1" s="120"/>
      <c r="AEA1" s="120"/>
      <c r="AEB1" s="120"/>
      <c r="AEC1" s="120"/>
      <c r="AED1" s="120"/>
      <c r="AEE1" s="120"/>
      <c r="AEF1" s="120"/>
      <c r="AEG1" s="120"/>
      <c r="AEH1" s="120"/>
      <c r="AEI1" s="120"/>
      <c r="AEJ1" s="120"/>
      <c r="AEK1" s="120"/>
      <c r="AEL1" s="120"/>
      <c r="AEM1" s="120"/>
      <c r="AEN1" s="120"/>
      <c r="AEO1" s="120"/>
      <c r="AEP1" s="120"/>
      <c r="AEQ1" s="120"/>
      <c r="AER1" s="120"/>
      <c r="AES1" s="120"/>
      <c r="AET1" s="120"/>
      <c r="AEU1" s="120"/>
      <c r="AEV1" s="120"/>
      <c r="AEW1" s="120"/>
      <c r="AEX1" s="120"/>
      <c r="AEY1" s="120"/>
      <c r="AEZ1" s="120"/>
      <c r="AFA1" s="120"/>
      <c r="AFB1" s="120"/>
      <c r="AFC1" s="120"/>
      <c r="AFD1" s="120"/>
      <c r="AFE1" s="120"/>
      <c r="AFF1" s="120"/>
      <c r="AFG1" s="120"/>
      <c r="AFH1" s="120"/>
      <c r="AFI1" s="120"/>
      <c r="AFJ1" s="120"/>
      <c r="AFK1" s="120"/>
      <c r="AFL1" s="120"/>
      <c r="AFM1" s="120"/>
      <c r="AFN1" s="120"/>
      <c r="AFO1" s="120"/>
      <c r="AFP1" s="120"/>
      <c r="AFQ1" s="120"/>
      <c r="AFR1" s="120"/>
      <c r="AFS1" s="120"/>
      <c r="AFT1" s="120"/>
      <c r="AFU1" s="120"/>
      <c r="AFV1" s="120"/>
      <c r="AFW1" s="120"/>
      <c r="AFX1" s="120"/>
      <c r="AFY1" s="120"/>
      <c r="AFZ1" s="120"/>
      <c r="AGA1" s="120"/>
      <c r="AGB1" s="120"/>
      <c r="AGC1" s="120"/>
      <c r="AGD1" s="120"/>
      <c r="AGE1" s="120"/>
      <c r="AGF1" s="120"/>
      <c r="AGG1" s="120"/>
      <c r="AGH1" s="120"/>
      <c r="AGI1" s="120"/>
      <c r="AGJ1" s="120"/>
      <c r="AGK1" s="120"/>
      <c r="AGL1" s="120"/>
      <c r="AGM1" s="120"/>
      <c r="AGN1" s="120"/>
      <c r="AGO1" s="120"/>
      <c r="AGP1" s="120"/>
      <c r="AGQ1" s="120"/>
      <c r="AGR1" s="120"/>
      <c r="AGS1" s="120"/>
      <c r="AGT1" s="120"/>
      <c r="AGU1" s="120"/>
      <c r="AGV1" s="120"/>
      <c r="AGW1" s="120"/>
      <c r="AGX1" s="120"/>
      <c r="AGY1" s="120"/>
      <c r="AGZ1" s="120"/>
      <c r="AHA1" s="120"/>
      <c r="AHB1" s="120"/>
      <c r="AHC1" s="120"/>
      <c r="AHD1" s="120"/>
      <c r="AHE1" s="120"/>
      <c r="AHF1" s="120"/>
      <c r="AHG1" s="120"/>
      <c r="AHH1" s="120"/>
      <c r="AHI1" s="120"/>
      <c r="AHJ1" s="120"/>
      <c r="AHK1" s="120"/>
      <c r="AHL1" s="120"/>
      <c r="AHM1" s="120"/>
      <c r="AHN1" s="120"/>
      <c r="AHO1" s="120"/>
      <c r="AHP1" s="120"/>
      <c r="AHQ1" s="120"/>
      <c r="AHR1" s="120"/>
      <c r="AHS1" s="120"/>
      <c r="AHT1" s="120"/>
      <c r="AHU1" s="120"/>
      <c r="AHV1" s="120"/>
      <c r="AHW1" s="120"/>
      <c r="AHX1" s="120"/>
      <c r="AHY1" s="120"/>
      <c r="AHZ1" s="120"/>
      <c r="AIA1" s="120"/>
      <c r="AIB1" s="120"/>
      <c r="AIC1" s="120"/>
      <c r="AID1" s="120"/>
      <c r="AIE1" s="120"/>
      <c r="AIF1" s="120"/>
      <c r="AIG1" s="120"/>
      <c r="AIH1" s="120"/>
      <c r="AII1" s="120"/>
      <c r="AIJ1" s="120"/>
      <c r="AIK1" s="120"/>
      <c r="AIL1" s="120"/>
      <c r="AIM1" s="120"/>
      <c r="AIN1" s="120"/>
      <c r="AIO1" s="120"/>
      <c r="AIP1" s="120"/>
      <c r="AIQ1" s="120"/>
      <c r="AIR1" s="120"/>
      <c r="AIS1" s="120"/>
      <c r="AIT1" s="120"/>
      <c r="AIU1" s="120"/>
      <c r="AIV1" s="120"/>
      <c r="AIW1" s="120"/>
      <c r="AIX1" s="120"/>
      <c r="AIY1" s="120"/>
      <c r="AIZ1" s="120"/>
      <c r="AJA1" s="120"/>
      <c r="AJB1" s="120"/>
      <c r="AJC1" s="120"/>
      <c r="AJD1" s="120"/>
      <c r="AJE1" s="120"/>
      <c r="AJF1" s="120"/>
      <c r="AJG1" s="120"/>
      <c r="AJH1" s="120"/>
      <c r="AJI1" s="120"/>
      <c r="AJJ1" s="120"/>
      <c r="AJK1" s="120"/>
      <c r="AJL1" s="120"/>
      <c r="AJM1" s="120"/>
      <c r="AJN1" s="120"/>
      <c r="AJO1" s="120"/>
      <c r="AJP1" s="120"/>
      <c r="AJQ1" s="120"/>
      <c r="AJR1" s="120"/>
      <c r="AJS1" s="120"/>
      <c r="AJT1" s="120"/>
      <c r="AJU1" s="120"/>
      <c r="AJV1" s="120"/>
      <c r="AJW1" s="120"/>
      <c r="AJX1" s="120"/>
      <c r="AJY1" s="120"/>
      <c r="AJZ1" s="120"/>
      <c r="AKA1" s="120"/>
      <c r="AKB1" s="120"/>
      <c r="AKC1" s="120"/>
      <c r="AKD1" s="120"/>
      <c r="AKE1" s="120"/>
      <c r="AKF1" s="120"/>
      <c r="AKG1" s="120"/>
      <c r="AKH1" s="120"/>
      <c r="AKI1" s="120"/>
      <c r="AKJ1" s="120"/>
      <c r="AKK1" s="120"/>
      <c r="AKL1" s="120"/>
      <c r="AKM1" s="120"/>
      <c r="AKN1" s="120"/>
      <c r="AKO1" s="120"/>
      <c r="AKP1" s="120"/>
      <c r="AKQ1" s="120"/>
      <c r="AKR1" s="120"/>
      <c r="AKS1" s="120"/>
      <c r="AKT1" s="120"/>
      <c r="AKU1" s="120"/>
      <c r="AKV1" s="120"/>
      <c r="AKW1" s="120"/>
      <c r="AKX1" s="120"/>
      <c r="AKY1" s="120"/>
      <c r="AKZ1" s="120"/>
      <c r="ALA1" s="120"/>
      <c r="ALB1" s="120"/>
      <c r="ALC1" s="120"/>
      <c r="ALD1" s="120"/>
      <c r="ALE1" s="120"/>
      <c r="ALF1" s="120"/>
      <c r="ALG1" s="120"/>
      <c r="ALH1" s="120"/>
      <c r="ALI1" s="120"/>
      <c r="ALJ1" s="120"/>
      <c r="ALK1" s="120"/>
      <c r="ALL1" s="120"/>
      <c r="ALM1" s="120"/>
      <c r="ALN1" s="120"/>
      <c r="ALO1" s="120"/>
      <c r="ALP1" s="120"/>
      <c r="ALQ1" s="120"/>
      <c r="ALR1" s="120"/>
      <c r="ALS1" s="120"/>
      <c r="ALT1" s="120"/>
      <c r="ALU1" s="120"/>
      <c r="ALV1" s="120"/>
      <c r="ALW1" s="120"/>
      <c r="ALX1" s="120"/>
      <c r="ALY1" s="120"/>
      <c r="ALZ1" s="120"/>
      <c r="AMA1" s="120"/>
      <c r="AMB1" s="120"/>
      <c r="AMC1" s="120"/>
      <c r="AMD1" s="120"/>
      <c r="AME1" s="120"/>
      <c r="AMF1" s="120"/>
      <c r="AMG1" s="120"/>
      <c r="AMH1" s="120"/>
      <c r="AMI1" s="120"/>
      <c r="AMJ1" s="120"/>
      <c r="AMK1" s="120"/>
      <c r="AML1" s="120"/>
      <c r="AMM1" s="120"/>
      <c r="AMN1" s="120"/>
      <c r="AMO1" s="120"/>
      <c r="AMP1" s="120"/>
      <c r="AMQ1" s="120"/>
      <c r="AMR1" s="120"/>
      <c r="AMS1" s="120"/>
      <c r="AMT1" s="120"/>
      <c r="AMU1" s="120"/>
      <c r="AMV1" s="120"/>
      <c r="AMW1" s="120"/>
      <c r="AMX1" s="120"/>
      <c r="AMY1" s="120"/>
      <c r="AMZ1" s="120"/>
      <c r="ANA1" s="120"/>
      <c r="ANB1" s="120"/>
      <c r="ANC1" s="120"/>
      <c r="AND1" s="120"/>
      <c r="ANE1" s="120"/>
      <c r="ANF1" s="120"/>
      <c r="ANG1" s="120"/>
      <c r="ANH1" s="120"/>
      <c r="ANI1" s="120"/>
      <c r="ANJ1" s="120"/>
      <c r="ANK1" s="120"/>
      <c r="ANL1" s="120"/>
      <c r="ANM1" s="120"/>
      <c r="ANN1" s="120"/>
      <c r="ANO1" s="120"/>
      <c r="ANP1" s="120"/>
      <c r="ANQ1" s="120"/>
      <c r="ANR1" s="120"/>
      <c r="ANS1" s="120"/>
      <c r="ANT1" s="120"/>
      <c r="ANU1" s="120"/>
      <c r="ANV1" s="120"/>
      <c r="ANW1" s="120"/>
      <c r="ANX1" s="120"/>
      <c r="ANY1" s="120"/>
      <c r="ANZ1" s="120"/>
      <c r="AOA1" s="120"/>
      <c r="AOB1" s="120"/>
      <c r="AOC1" s="120"/>
      <c r="AOD1" s="120"/>
      <c r="AOE1" s="120"/>
      <c r="AOF1" s="120"/>
      <c r="AOG1" s="120"/>
      <c r="AOH1" s="120"/>
      <c r="AOI1" s="120"/>
      <c r="AOJ1" s="120"/>
      <c r="AOK1" s="120"/>
      <c r="AOL1" s="120"/>
      <c r="AOM1" s="120"/>
      <c r="AON1" s="120"/>
      <c r="AOO1" s="120"/>
      <c r="AOP1" s="120"/>
      <c r="AOQ1" s="120"/>
      <c r="AOR1" s="120"/>
      <c r="AOS1" s="120"/>
      <c r="AOT1" s="120"/>
      <c r="AOU1" s="120"/>
      <c r="AOV1" s="120"/>
      <c r="AOW1" s="120"/>
      <c r="AOX1" s="120"/>
      <c r="AOY1" s="120"/>
      <c r="AOZ1" s="120"/>
      <c r="APA1" s="120"/>
      <c r="APB1" s="120"/>
      <c r="APC1" s="120"/>
      <c r="APD1" s="120"/>
      <c r="APE1" s="120"/>
      <c r="APF1" s="120"/>
      <c r="APG1" s="120"/>
      <c r="APH1" s="120"/>
      <c r="API1" s="120"/>
      <c r="APJ1" s="120"/>
      <c r="APK1" s="120"/>
      <c r="APL1" s="120"/>
      <c r="APM1" s="120"/>
      <c r="APN1" s="120"/>
      <c r="APO1" s="120"/>
      <c r="APP1" s="120"/>
      <c r="APQ1" s="120"/>
      <c r="APR1" s="120"/>
      <c r="APS1" s="120"/>
      <c r="APT1" s="120"/>
      <c r="APU1" s="120"/>
      <c r="APV1" s="120"/>
      <c r="APW1" s="120"/>
      <c r="APX1" s="120"/>
      <c r="APY1" s="120"/>
      <c r="APZ1" s="120"/>
      <c r="AQA1" s="120"/>
      <c r="AQB1" s="120"/>
      <c r="AQC1" s="120"/>
      <c r="AQD1" s="120"/>
      <c r="AQE1" s="120"/>
      <c r="AQF1" s="120"/>
      <c r="AQG1" s="120"/>
      <c r="AQH1" s="120"/>
      <c r="AQI1" s="120"/>
      <c r="AQJ1" s="120"/>
      <c r="AQK1" s="120"/>
      <c r="AQL1" s="120"/>
      <c r="AQM1" s="120"/>
      <c r="AQN1" s="120"/>
      <c r="AQO1" s="120"/>
      <c r="AQP1" s="120"/>
      <c r="AQQ1" s="120"/>
      <c r="AQR1" s="120"/>
      <c r="AQS1" s="120"/>
      <c r="AQT1" s="120"/>
      <c r="AQU1" s="120"/>
      <c r="AQV1" s="120"/>
      <c r="AQW1" s="120"/>
      <c r="AQX1" s="120"/>
      <c r="AQY1" s="120"/>
      <c r="AQZ1" s="120"/>
      <c r="ARA1" s="120"/>
      <c r="ARB1" s="120"/>
      <c r="ARC1" s="120"/>
      <c r="ARD1" s="120"/>
      <c r="ARE1" s="120"/>
      <c r="ARF1" s="120"/>
      <c r="ARG1" s="120"/>
      <c r="ARH1" s="120"/>
      <c r="ARI1" s="120"/>
      <c r="ARJ1" s="120"/>
      <c r="ARK1" s="120"/>
      <c r="ARL1" s="120"/>
      <c r="ARM1" s="120"/>
      <c r="ARN1" s="120"/>
      <c r="ARO1" s="120"/>
      <c r="ARP1" s="120"/>
      <c r="ARQ1" s="120"/>
      <c r="ARR1" s="120"/>
      <c r="ARS1" s="120"/>
      <c r="ART1" s="120"/>
      <c r="ARU1" s="120"/>
      <c r="ARV1" s="120"/>
      <c r="ARW1" s="120"/>
      <c r="ARX1" s="120"/>
      <c r="ARY1" s="120"/>
      <c r="ARZ1" s="120"/>
      <c r="ASA1" s="120"/>
      <c r="ASB1" s="120"/>
      <c r="ASC1" s="120"/>
      <c r="ASD1" s="120"/>
      <c r="ASE1" s="120"/>
      <c r="ASF1" s="120"/>
      <c r="ASG1" s="120"/>
      <c r="ASH1" s="120"/>
      <c r="ASI1" s="120"/>
      <c r="ASJ1" s="120"/>
      <c r="ASK1" s="120"/>
      <c r="ASL1" s="120"/>
      <c r="ASM1" s="120"/>
      <c r="ASN1" s="120"/>
      <c r="ASO1" s="120"/>
      <c r="ASP1" s="120"/>
      <c r="ASQ1" s="120"/>
      <c r="ASR1" s="120"/>
      <c r="ASS1" s="120"/>
      <c r="AST1" s="120"/>
      <c r="ASU1" s="120"/>
      <c r="ASV1" s="120"/>
      <c r="ASW1" s="120"/>
      <c r="ASX1" s="120"/>
      <c r="ASY1" s="120"/>
      <c r="ASZ1" s="120"/>
      <c r="ATA1" s="120"/>
      <c r="ATB1" s="120"/>
      <c r="ATC1" s="120"/>
      <c r="ATD1" s="120"/>
      <c r="ATE1" s="120"/>
      <c r="ATF1" s="120"/>
      <c r="ATG1" s="120"/>
      <c r="ATH1" s="120"/>
      <c r="ATI1" s="120"/>
      <c r="ATJ1" s="120"/>
      <c r="ATK1" s="120"/>
      <c r="ATL1" s="120"/>
      <c r="ATM1" s="120"/>
      <c r="ATN1" s="120"/>
      <c r="ATO1" s="120"/>
      <c r="ATP1" s="120"/>
      <c r="ATQ1" s="120"/>
      <c r="ATR1" s="120"/>
      <c r="ATS1" s="120"/>
      <c r="ATT1" s="120"/>
      <c r="ATU1" s="120"/>
      <c r="ATV1" s="120"/>
      <c r="ATW1" s="120"/>
      <c r="ATX1" s="120"/>
      <c r="ATY1" s="120"/>
      <c r="ATZ1" s="120"/>
      <c r="AUA1" s="120"/>
      <c r="AUB1" s="120"/>
      <c r="AUC1" s="120"/>
      <c r="AUD1" s="120"/>
      <c r="AUE1" s="120"/>
      <c r="AUF1" s="120"/>
      <c r="AUG1" s="120"/>
      <c r="AUH1" s="120"/>
      <c r="AUI1" s="120"/>
      <c r="AUJ1" s="120"/>
      <c r="AUK1" s="120"/>
      <c r="AUL1" s="120"/>
      <c r="AUM1" s="120"/>
      <c r="AUN1" s="120"/>
      <c r="AUO1" s="120"/>
      <c r="AUP1" s="120"/>
      <c r="AUQ1" s="120"/>
      <c r="AUR1" s="120"/>
      <c r="AUS1" s="120"/>
      <c r="AUT1" s="120"/>
      <c r="AUU1" s="120"/>
      <c r="AUV1" s="120"/>
      <c r="AUW1" s="120"/>
      <c r="AUX1" s="120"/>
      <c r="AUY1" s="120"/>
      <c r="AUZ1" s="120"/>
      <c r="AVA1" s="120"/>
      <c r="AVB1" s="120"/>
      <c r="AVC1" s="120"/>
      <c r="AVD1" s="120"/>
      <c r="AVE1" s="120"/>
      <c r="AVF1" s="120"/>
      <c r="AVG1" s="120"/>
      <c r="AVH1" s="120"/>
      <c r="AVI1" s="120"/>
      <c r="AVJ1" s="120"/>
      <c r="AVK1" s="120"/>
      <c r="AVL1" s="120"/>
      <c r="AVM1" s="120"/>
      <c r="AVN1" s="120"/>
      <c r="AVO1" s="120"/>
      <c r="AVP1" s="120"/>
      <c r="AVQ1" s="120"/>
      <c r="AVR1" s="120"/>
      <c r="AVS1" s="120"/>
      <c r="AVT1" s="120"/>
      <c r="AVU1" s="120"/>
      <c r="AVV1" s="120"/>
      <c r="AVW1" s="120"/>
      <c r="AVX1" s="120"/>
      <c r="AVY1" s="120"/>
      <c r="AVZ1" s="120"/>
      <c r="AWA1" s="120"/>
      <c r="AWB1" s="120"/>
      <c r="AWC1" s="120"/>
      <c r="AWD1" s="120"/>
      <c r="AWE1" s="120"/>
      <c r="AWF1" s="120"/>
      <c r="AWG1" s="120"/>
      <c r="AWH1" s="120"/>
      <c r="AWI1" s="120"/>
      <c r="AWJ1" s="120"/>
      <c r="AWK1" s="120"/>
      <c r="AWL1" s="120"/>
      <c r="AWM1" s="120"/>
      <c r="AWN1" s="120"/>
      <c r="AWO1" s="120"/>
      <c r="AWP1" s="120"/>
      <c r="AWQ1" s="120"/>
      <c r="AWR1" s="120"/>
      <c r="AWS1" s="120"/>
      <c r="AWT1" s="120"/>
      <c r="AWU1" s="120"/>
      <c r="AWV1" s="120"/>
      <c r="AWW1" s="120"/>
      <c r="AWX1" s="120"/>
      <c r="AWY1" s="120"/>
      <c r="AWZ1" s="120"/>
      <c r="AXA1" s="120"/>
      <c r="AXB1" s="120"/>
      <c r="AXC1" s="120"/>
      <c r="AXD1" s="120"/>
      <c r="AXE1" s="120"/>
      <c r="AXF1" s="120"/>
      <c r="AXG1" s="120"/>
      <c r="AXH1" s="120"/>
      <c r="AXI1" s="120"/>
      <c r="AXJ1" s="120"/>
      <c r="AXK1" s="120"/>
      <c r="AXL1" s="120"/>
      <c r="AXM1" s="120"/>
      <c r="AXN1" s="120"/>
      <c r="AXO1" s="120"/>
      <c r="AXP1" s="120"/>
      <c r="AXQ1" s="120"/>
      <c r="AXR1" s="120"/>
      <c r="AXS1" s="120"/>
      <c r="AXT1" s="120"/>
      <c r="AXU1" s="120"/>
      <c r="AXV1" s="120"/>
      <c r="AXW1" s="120"/>
      <c r="AXX1" s="120"/>
      <c r="AXY1" s="120"/>
      <c r="AXZ1" s="120"/>
      <c r="AYA1" s="120"/>
      <c r="AYB1" s="120"/>
      <c r="AYC1" s="120"/>
      <c r="AYD1" s="120"/>
      <c r="AYE1" s="120"/>
      <c r="AYF1" s="120"/>
      <c r="AYG1" s="120"/>
      <c r="AYH1" s="120"/>
      <c r="AYI1" s="120"/>
      <c r="AYJ1" s="120"/>
      <c r="AYK1" s="120"/>
      <c r="AYL1" s="120"/>
      <c r="AYM1" s="120"/>
      <c r="AYN1" s="120"/>
      <c r="AYO1" s="120"/>
      <c r="AYP1" s="120"/>
      <c r="AYQ1" s="120"/>
      <c r="AYR1" s="120"/>
      <c r="AYS1" s="120"/>
      <c r="AYT1" s="120"/>
      <c r="AYU1" s="120"/>
      <c r="AYV1" s="120"/>
      <c r="AYW1" s="120"/>
      <c r="AYX1" s="120"/>
      <c r="AYY1" s="120"/>
      <c r="AYZ1" s="120"/>
      <c r="AZA1" s="120"/>
      <c r="AZB1" s="120"/>
      <c r="AZC1" s="120"/>
      <c r="AZD1" s="120"/>
      <c r="AZE1" s="120"/>
      <c r="AZF1" s="120"/>
      <c r="AZG1" s="120"/>
      <c r="AZH1" s="120"/>
      <c r="AZI1" s="120"/>
      <c r="AZJ1" s="120"/>
      <c r="AZK1" s="120"/>
      <c r="AZL1" s="120"/>
      <c r="AZM1" s="120"/>
      <c r="AZN1" s="120"/>
      <c r="AZO1" s="120"/>
      <c r="AZP1" s="120"/>
      <c r="AZQ1" s="120"/>
      <c r="AZR1" s="120"/>
      <c r="AZS1" s="120"/>
      <c r="AZT1" s="120"/>
      <c r="AZU1" s="120"/>
      <c r="AZV1" s="120"/>
      <c r="AZW1" s="120"/>
      <c r="AZX1" s="120"/>
      <c r="AZY1" s="120"/>
      <c r="AZZ1" s="120"/>
      <c r="BAA1" s="120"/>
      <c r="BAB1" s="120"/>
      <c r="BAC1" s="120"/>
      <c r="BAD1" s="120"/>
      <c r="BAE1" s="120"/>
      <c r="BAF1" s="120"/>
      <c r="BAG1" s="120"/>
      <c r="BAH1" s="120"/>
      <c r="BAI1" s="120"/>
      <c r="BAJ1" s="120"/>
      <c r="BAK1" s="120"/>
      <c r="BAL1" s="120"/>
      <c r="BAM1" s="120"/>
      <c r="BAN1" s="120"/>
      <c r="BAO1" s="120"/>
      <c r="BAP1" s="120"/>
      <c r="BAQ1" s="120"/>
      <c r="BAR1" s="120"/>
      <c r="BAS1" s="120"/>
      <c r="BAT1" s="120"/>
      <c r="BAU1" s="120"/>
      <c r="BAV1" s="120"/>
      <c r="BAW1" s="120"/>
      <c r="BAX1" s="120"/>
      <c r="BAY1" s="120"/>
      <c r="BAZ1" s="120"/>
      <c r="BBA1" s="120"/>
      <c r="BBB1" s="120"/>
      <c r="BBC1" s="120"/>
      <c r="BBD1" s="120"/>
      <c r="BBE1" s="120"/>
      <c r="BBF1" s="120"/>
      <c r="BBG1" s="120"/>
      <c r="BBH1" s="120"/>
      <c r="BBI1" s="120"/>
      <c r="BBJ1" s="120"/>
      <c r="BBK1" s="120"/>
      <c r="BBL1" s="120"/>
      <c r="BBM1" s="120"/>
      <c r="BBN1" s="120"/>
      <c r="BBO1" s="120"/>
      <c r="BBP1" s="120"/>
      <c r="BBQ1" s="120"/>
      <c r="BBR1" s="120"/>
      <c r="BBS1" s="120"/>
      <c r="BBT1" s="120"/>
      <c r="BBU1" s="120"/>
      <c r="BBV1" s="120"/>
      <c r="BBW1" s="120"/>
      <c r="BBX1" s="120"/>
      <c r="BBY1" s="120"/>
      <c r="BBZ1" s="120"/>
      <c r="BCA1" s="120"/>
      <c r="BCB1" s="120"/>
      <c r="BCC1" s="120"/>
      <c r="BCD1" s="120"/>
      <c r="BCE1" s="120"/>
      <c r="BCF1" s="120"/>
      <c r="BCG1" s="120"/>
      <c r="BCH1" s="120"/>
      <c r="BCI1" s="120"/>
      <c r="BCJ1" s="120"/>
      <c r="BCK1" s="120"/>
      <c r="BCL1" s="120"/>
      <c r="BCM1" s="120"/>
      <c r="BCN1" s="120"/>
      <c r="BCO1" s="120"/>
      <c r="BCP1" s="120"/>
      <c r="BCQ1" s="120"/>
      <c r="BCR1" s="120"/>
      <c r="BCS1" s="120"/>
      <c r="BCT1" s="120"/>
      <c r="BCU1" s="120"/>
      <c r="BCV1" s="120"/>
      <c r="BCW1" s="120"/>
      <c r="BCX1" s="120"/>
      <c r="BCY1" s="120"/>
      <c r="BCZ1" s="120"/>
      <c r="BDA1" s="120"/>
      <c r="BDB1" s="120"/>
      <c r="BDC1" s="120"/>
      <c r="BDD1" s="120"/>
      <c r="BDE1" s="120"/>
      <c r="BDF1" s="120"/>
      <c r="BDG1" s="120"/>
      <c r="BDH1" s="120"/>
      <c r="BDI1" s="120"/>
      <c r="BDJ1" s="120"/>
      <c r="BDK1" s="120"/>
      <c r="BDL1" s="120"/>
      <c r="BDM1" s="120"/>
      <c r="BDN1" s="120"/>
      <c r="BDO1" s="120"/>
      <c r="BDP1" s="120"/>
      <c r="BDQ1" s="120"/>
      <c r="BDR1" s="120"/>
      <c r="BDS1" s="120"/>
      <c r="BDT1" s="120"/>
      <c r="BDU1" s="120"/>
      <c r="BDV1" s="120"/>
      <c r="BDW1" s="120"/>
      <c r="BDX1" s="120"/>
      <c r="BDY1" s="120"/>
      <c r="BDZ1" s="120"/>
      <c r="BEA1" s="120"/>
      <c r="BEB1" s="120"/>
      <c r="BEC1" s="120"/>
      <c r="BED1" s="120"/>
      <c r="BEE1" s="120"/>
      <c r="BEF1" s="120"/>
      <c r="BEG1" s="120"/>
      <c r="BEH1" s="120"/>
      <c r="BEI1" s="120"/>
      <c r="BEJ1" s="120"/>
      <c r="BEK1" s="120"/>
      <c r="BEL1" s="120"/>
      <c r="BEM1" s="120"/>
      <c r="BEN1" s="120"/>
      <c r="BEO1" s="120"/>
      <c r="BEP1" s="120"/>
      <c r="BEQ1" s="120"/>
      <c r="BER1" s="120"/>
      <c r="BES1" s="120"/>
      <c r="BET1" s="120"/>
      <c r="BEU1" s="120"/>
      <c r="BEV1" s="120"/>
      <c r="BEW1" s="120"/>
      <c r="BEX1" s="120"/>
      <c r="BEY1" s="120"/>
      <c r="BEZ1" s="120"/>
      <c r="BFA1" s="120"/>
      <c r="BFB1" s="120"/>
      <c r="BFC1" s="120"/>
      <c r="BFD1" s="120"/>
      <c r="BFE1" s="120"/>
      <c r="BFF1" s="120"/>
      <c r="BFG1" s="120"/>
      <c r="BFH1" s="120"/>
      <c r="BFI1" s="120"/>
      <c r="BFJ1" s="120"/>
      <c r="BFK1" s="120"/>
      <c r="BFL1" s="120"/>
      <c r="BFM1" s="120"/>
      <c r="BFN1" s="120"/>
      <c r="BFO1" s="120"/>
      <c r="BFP1" s="120"/>
      <c r="BFQ1" s="120"/>
      <c r="BFR1" s="120"/>
      <c r="BFS1" s="120"/>
      <c r="BFT1" s="120"/>
      <c r="BFU1" s="120"/>
      <c r="BFV1" s="120"/>
      <c r="BFW1" s="120"/>
      <c r="BFX1" s="120"/>
      <c r="BFY1" s="120"/>
      <c r="BFZ1" s="120"/>
      <c r="BGA1" s="120"/>
      <c r="BGB1" s="120"/>
      <c r="BGC1" s="120"/>
      <c r="BGD1" s="120"/>
      <c r="BGE1" s="120"/>
      <c r="BGF1" s="120"/>
      <c r="BGG1" s="120"/>
      <c r="BGH1" s="120"/>
      <c r="BGI1" s="120"/>
      <c r="BGJ1" s="120"/>
      <c r="BGK1" s="120"/>
      <c r="BGL1" s="120"/>
      <c r="BGM1" s="120"/>
      <c r="BGN1" s="120"/>
      <c r="BGO1" s="120"/>
      <c r="BGP1" s="120"/>
      <c r="BGQ1" s="120"/>
      <c r="BGR1" s="120"/>
      <c r="BGS1" s="120"/>
      <c r="BGT1" s="120"/>
      <c r="BGU1" s="120"/>
      <c r="BGV1" s="120"/>
      <c r="BGW1" s="120"/>
      <c r="BGX1" s="120"/>
      <c r="BGY1" s="120"/>
      <c r="BGZ1" s="120"/>
      <c r="BHA1" s="120"/>
      <c r="BHB1" s="120"/>
      <c r="BHC1" s="120"/>
      <c r="BHD1" s="120"/>
      <c r="BHE1" s="120"/>
      <c r="BHF1" s="120"/>
      <c r="BHG1" s="120"/>
      <c r="BHH1" s="120"/>
      <c r="BHI1" s="120"/>
      <c r="BHJ1" s="120"/>
      <c r="BHK1" s="120"/>
      <c r="BHL1" s="120"/>
      <c r="BHM1" s="120"/>
      <c r="BHN1" s="120"/>
      <c r="BHO1" s="120"/>
      <c r="BHP1" s="120"/>
      <c r="BHQ1" s="120"/>
      <c r="BHR1" s="120"/>
      <c r="BHS1" s="120"/>
      <c r="BHT1" s="120"/>
      <c r="BHU1" s="120"/>
      <c r="BHV1" s="120"/>
      <c r="BHW1" s="120"/>
      <c r="BHX1" s="120"/>
      <c r="BHY1" s="120"/>
      <c r="BHZ1" s="120"/>
      <c r="BIA1" s="120"/>
      <c r="BIB1" s="120"/>
      <c r="BIC1" s="120"/>
      <c r="BID1" s="120"/>
      <c r="BIE1" s="120"/>
      <c r="BIF1" s="120"/>
      <c r="BIG1" s="120"/>
      <c r="BIH1" s="120"/>
      <c r="BII1" s="120"/>
      <c r="BIJ1" s="120"/>
      <c r="BIK1" s="120"/>
      <c r="BIL1" s="120"/>
      <c r="BIM1" s="120"/>
      <c r="BIN1" s="120"/>
      <c r="BIO1" s="120"/>
      <c r="BIP1" s="120"/>
      <c r="BIQ1" s="120"/>
      <c r="BIR1" s="120"/>
      <c r="BIS1" s="120"/>
      <c r="BIT1" s="120"/>
      <c r="BIU1" s="120"/>
      <c r="BIV1" s="120"/>
      <c r="BIW1" s="120"/>
      <c r="BIX1" s="120"/>
      <c r="BIY1" s="120"/>
      <c r="BIZ1" s="120"/>
      <c r="BJA1" s="120"/>
      <c r="BJB1" s="120"/>
      <c r="BJC1" s="120"/>
      <c r="BJD1" s="120"/>
      <c r="BJE1" s="120"/>
      <c r="BJF1" s="120"/>
      <c r="BJG1" s="120"/>
      <c r="BJH1" s="120"/>
      <c r="BJI1" s="120"/>
      <c r="BJJ1" s="120"/>
      <c r="BJK1" s="120"/>
      <c r="BJL1" s="120"/>
      <c r="BJM1" s="120"/>
      <c r="BJN1" s="120"/>
      <c r="BJO1" s="120"/>
      <c r="BJP1" s="120"/>
      <c r="BJQ1" s="120"/>
      <c r="BJR1" s="120"/>
      <c r="BJS1" s="120"/>
      <c r="BJT1" s="120"/>
      <c r="BJU1" s="120"/>
      <c r="BJV1" s="120"/>
      <c r="BJW1" s="120"/>
      <c r="BJX1" s="120"/>
      <c r="BJY1" s="120"/>
      <c r="BJZ1" s="120"/>
      <c r="BKA1" s="120"/>
      <c r="BKB1" s="120"/>
      <c r="BKC1" s="120"/>
      <c r="BKD1" s="120"/>
      <c r="BKE1" s="120"/>
      <c r="BKF1" s="120"/>
      <c r="BKG1" s="120"/>
      <c r="BKH1" s="120"/>
      <c r="BKI1" s="120"/>
      <c r="BKJ1" s="120"/>
      <c r="BKK1" s="120"/>
      <c r="BKL1" s="120"/>
      <c r="BKM1" s="120"/>
      <c r="BKN1" s="120"/>
      <c r="BKO1" s="120"/>
      <c r="BKP1" s="120"/>
      <c r="BKQ1" s="120"/>
      <c r="BKR1" s="120"/>
      <c r="BKS1" s="120"/>
      <c r="BKT1" s="120"/>
      <c r="BKU1" s="120"/>
      <c r="BKV1" s="120"/>
      <c r="BKW1" s="120"/>
      <c r="BKX1" s="120"/>
      <c r="BKY1" s="120"/>
      <c r="BKZ1" s="120"/>
      <c r="BLA1" s="120"/>
      <c r="BLB1" s="120"/>
      <c r="BLC1" s="120"/>
      <c r="BLD1" s="120"/>
      <c r="BLE1" s="120"/>
      <c r="BLF1" s="120"/>
      <c r="BLG1" s="120"/>
      <c r="BLH1" s="120"/>
      <c r="BLI1" s="120"/>
      <c r="BLJ1" s="120"/>
      <c r="BLK1" s="120"/>
      <c r="BLL1" s="120"/>
      <c r="BLM1" s="120"/>
      <c r="BLN1" s="120"/>
      <c r="BLO1" s="120"/>
      <c r="BLP1" s="120"/>
      <c r="BLQ1" s="120"/>
      <c r="BLR1" s="120"/>
      <c r="BLS1" s="120"/>
      <c r="BLT1" s="120"/>
      <c r="BLU1" s="120"/>
      <c r="BLV1" s="120"/>
      <c r="BLW1" s="120"/>
      <c r="BLX1" s="120"/>
      <c r="BLY1" s="120"/>
      <c r="BLZ1" s="120"/>
      <c r="BMA1" s="120"/>
      <c r="BMB1" s="120"/>
      <c r="BMC1" s="120"/>
      <c r="BMD1" s="120"/>
      <c r="BME1" s="120"/>
      <c r="BMF1" s="120"/>
      <c r="BMG1" s="120"/>
      <c r="BMH1" s="120"/>
      <c r="BMI1" s="120"/>
      <c r="BMJ1" s="120"/>
      <c r="BMK1" s="120"/>
      <c r="BML1" s="120"/>
      <c r="BMM1" s="120"/>
      <c r="BMN1" s="120"/>
      <c r="BMO1" s="120"/>
      <c r="BMP1" s="120"/>
      <c r="BMQ1" s="120"/>
      <c r="BMR1" s="120"/>
      <c r="BMS1" s="120"/>
      <c r="BMT1" s="120"/>
      <c r="BMU1" s="120"/>
      <c r="BMV1" s="120"/>
      <c r="BMW1" s="120"/>
      <c r="BMX1" s="120"/>
      <c r="BMY1" s="120"/>
      <c r="BMZ1" s="120"/>
      <c r="BNA1" s="120"/>
      <c r="BNB1" s="120"/>
      <c r="BNC1" s="120"/>
      <c r="BND1" s="120"/>
      <c r="BNE1" s="120"/>
      <c r="BNF1" s="120"/>
      <c r="BNG1" s="120"/>
      <c r="BNH1" s="120"/>
      <c r="BNI1" s="120"/>
      <c r="BNJ1" s="120"/>
      <c r="BNK1" s="120"/>
      <c r="BNL1" s="120"/>
      <c r="BNM1" s="120"/>
      <c r="BNN1" s="120"/>
      <c r="BNO1" s="120"/>
      <c r="BNP1" s="120"/>
      <c r="BNQ1" s="120"/>
      <c r="BNR1" s="120"/>
      <c r="BNS1" s="120"/>
      <c r="BNT1" s="120"/>
      <c r="BNU1" s="120"/>
      <c r="BNV1" s="120"/>
      <c r="BNW1" s="120"/>
      <c r="BNX1" s="120"/>
      <c r="BNY1" s="120"/>
      <c r="BNZ1" s="120"/>
      <c r="BOA1" s="120"/>
      <c r="BOB1" s="120"/>
      <c r="BOC1" s="120"/>
      <c r="BOD1" s="120"/>
      <c r="BOE1" s="120"/>
      <c r="BOF1" s="120"/>
      <c r="BOG1" s="120"/>
      <c r="BOH1" s="120"/>
      <c r="BOI1" s="120"/>
      <c r="BOJ1" s="120"/>
      <c r="BOK1" s="120"/>
      <c r="BOL1" s="120"/>
      <c r="BOM1" s="120"/>
      <c r="BON1" s="120"/>
      <c r="BOO1" s="120"/>
      <c r="BOP1" s="120"/>
      <c r="BOQ1" s="120"/>
      <c r="BOR1" s="120"/>
      <c r="BOS1" s="120"/>
      <c r="BOT1" s="120"/>
      <c r="BOU1" s="120"/>
      <c r="BOV1" s="120"/>
      <c r="BOW1" s="120"/>
      <c r="BOX1" s="120"/>
      <c r="BOY1" s="120"/>
      <c r="BOZ1" s="120"/>
      <c r="BPA1" s="120"/>
      <c r="BPB1" s="120"/>
      <c r="BPC1" s="120"/>
      <c r="BPD1" s="120"/>
      <c r="BPE1" s="120"/>
      <c r="BPF1" s="120"/>
      <c r="BPG1" s="120"/>
      <c r="BPH1" s="120"/>
      <c r="BPI1" s="120"/>
      <c r="BPJ1" s="120"/>
      <c r="BPK1" s="120"/>
      <c r="BPL1" s="120"/>
      <c r="BPM1" s="120"/>
      <c r="BPN1" s="120"/>
      <c r="BPO1" s="120"/>
      <c r="BPP1" s="120"/>
      <c r="BPQ1" s="120"/>
      <c r="BPR1" s="120"/>
      <c r="BPS1" s="120"/>
      <c r="BPT1" s="120"/>
      <c r="BPU1" s="120"/>
      <c r="BPV1" s="120"/>
      <c r="BPW1" s="120"/>
      <c r="BPX1" s="120"/>
      <c r="BPY1" s="120"/>
      <c r="BPZ1" s="120"/>
      <c r="BQA1" s="120"/>
      <c r="BQB1" s="120"/>
      <c r="BQC1" s="120"/>
      <c r="BQD1" s="120"/>
      <c r="BQE1" s="120"/>
      <c r="BQF1" s="120"/>
      <c r="BQG1" s="120"/>
      <c r="BQH1" s="120"/>
      <c r="BQI1" s="120"/>
      <c r="BQJ1" s="120"/>
      <c r="BQK1" s="120"/>
      <c r="BQL1" s="120"/>
      <c r="BQM1" s="120"/>
      <c r="BQN1" s="120"/>
      <c r="BQO1" s="120"/>
      <c r="BQP1" s="120"/>
      <c r="BQQ1" s="120"/>
      <c r="BQR1" s="120"/>
      <c r="BQS1" s="120"/>
      <c r="BQT1" s="120"/>
      <c r="BQU1" s="120"/>
      <c r="BQV1" s="120"/>
      <c r="BQW1" s="120"/>
      <c r="BQX1" s="120"/>
      <c r="BQY1" s="120"/>
      <c r="BQZ1" s="120"/>
      <c r="BRA1" s="120"/>
      <c r="BRB1" s="120"/>
      <c r="BRC1" s="120"/>
      <c r="BRD1" s="120"/>
      <c r="BRE1" s="120"/>
      <c r="BRF1" s="120"/>
      <c r="BRG1" s="120"/>
      <c r="BRH1" s="120"/>
      <c r="BRI1" s="120"/>
      <c r="BRJ1" s="120"/>
      <c r="BRK1" s="120"/>
      <c r="BRL1" s="120"/>
      <c r="BRM1" s="120"/>
      <c r="BRN1" s="120"/>
      <c r="BRO1" s="120"/>
      <c r="BRP1" s="120"/>
      <c r="BRQ1" s="120"/>
      <c r="BRR1" s="120"/>
      <c r="BRS1" s="120"/>
      <c r="BRT1" s="120"/>
      <c r="BRU1" s="120"/>
      <c r="BRV1" s="120"/>
      <c r="BRW1" s="120"/>
      <c r="BRX1" s="120"/>
      <c r="BRY1" s="120"/>
      <c r="BRZ1" s="120"/>
      <c r="BSA1" s="120"/>
      <c r="BSB1" s="120"/>
      <c r="BSC1" s="120"/>
      <c r="BSD1" s="120"/>
      <c r="BSE1" s="120"/>
      <c r="BSF1" s="120"/>
      <c r="BSG1" s="120"/>
      <c r="BSH1" s="120"/>
      <c r="BSI1" s="120"/>
      <c r="BSJ1" s="120"/>
      <c r="BSK1" s="120"/>
      <c r="BSL1" s="120"/>
      <c r="BSM1" s="120"/>
      <c r="BSN1" s="120"/>
      <c r="BSO1" s="120"/>
      <c r="BSP1" s="120"/>
      <c r="BSQ1" s="120"/>
      <c r="BSR1" s="120"/>
      <c r="BSS1" s="120"/>
      <c r="BST1" s="120"/>
      <c r="BSU1" s="120"/>
      <c r="BSV1" s="120"/>
      <c r="BSW1" s="120"/>
      <c r="BSX1" s="120"/>
      <c r="BSY1" s="120"/>
      <c r="BSZ1" s="120"/>
      <c r="BTA1" s="120"/>
      <c r="BTB1" s="120"/>
      <c r="BTC1" s="120"/>
      <c r="BTD1" s="120"/>
      <c r="BTE1" s="120"/>
      <c r="BTF1" s="120"/>
      <c r="BTG1" s="120"/>
      <c r="BTH1" s="120"/>
      <c r="BTI1" s="120"/>
      <c r="BTJ1" s="120"/>
      <c r="BTK1" s="120"/>
      <c r="BTL1" s="120"/>
      <c r="BTM1" s="120"/>
      <c r="BTN1" s="120"/>
      <c r="BTO1" s="120"/>
      <c r="BTP1" s="120"/>
      <c r="BTQ1" s="120"/>
      <c r="BTR1" s="120"/>
      <c r="BTS1" s="120"/>
      <c r="BTT1" s="120"/>
      <c r="BTU1" s="120"/>
      <c r="BTV1" s="120"/>
      <c r="BTW1" s="120"/>
      <c r="BTX1" s="120"/>
      <c r="BTY1" s="120"/>
      <c r="BTZ1" s="120"/>
      <c r="BUA1" s="120"/>
      <c r="BUB1" s="120"/>
      <c r="BUC1" s="120"/>
      <c r="BUD1" s="120"/>
      <c r="BUE1" s="120"/>
      <c r="BUF1" s="120"/>
      <c r="BUG1" s="120"/>
      <c r="BUH1" s="120"/>
      <c r="BUI1" s="120"/>
      <c r="BUJ1" s="120"/>
      <c r="BUK1" s="120"/>
      <c r="BUL1" s="120"/>
      <c r="BUM1" s="120"/>
      <c r="BUN1" s="120"/>
      <c r="BUO1" s="120"/>
      <c r="BUP1" s="120"/>
      <c r="BUQ1" s="120"/>
      <c r="BUR1" s="120"/>
      <c r="BUS1" s="120"/>
      <c r="BUT1" s="120"/>
      <c r="BUU1" s="120"/>
      <c r="BUV1" s="120"/>
      <c r="BUW1" s="120"/>
      <c r="BUX1" s="120"/>
      <c r="BUY1" s="120"/>
      <c r="BUZ1" s="120"/>
      <c r="BVA1" s="120"/>
      <c r="BVB1" s="120"/>
      <c r="BVC1" s="120"/>
      <c r="BVD1" s="120"/>
      <c r="BVE1" s="120"/>
      <c r="BVF1" s="120"/>
      <c r="BVG1" s="120"/>
      <c r="BVH1" s="120"/>
      <c r="BVI1" s="120"/>
      <c r="BVJ1" s="120"/>
      <c r="BVK1" s="120"/>
      <c r="BVL1" s="120"/>
      <c r="BVM1" s="120"/>
      <c r="BVN1" s="120"/>
      <c r="BVO1" s="120"/>
      <c r="BVP1" s="120"/>
      <c r="BVQ1" s="120"/>
      <c r="BVR1" s="120"/>
      <c r="BVS1" s="120"/>
      <c r="BVT1" s="120"/>
      <c r="BVU1" s="120"/>
      <c r="BVV1" s="120"/>
      <c r="BVW1" s="120"/>
      <c r="BVX1" s="120"/>
      <c r="BVY1" s="120"/>
      <c r="BVZ1" s="120"/>
      <c r="BWA1" s="120"/>
      <c r="BWB1" s="120"/>
      <c r="BWC1" s="120"/>
      <c r="BWD1" s="120"/>
      <c r="BWE1" s="120"/>
      <c r="BWF1" s="120"/>
      <c r="BWG1" s="120"/>
      <c r="BWH1" s="120"/>
      <c r="BWI1" s="120"/>
      <c r="BWJ1" s="120"/>
      <c r="BWK1" s="120"/>
      <c r="BWL1" s="120"/>
      <c r="BWM1" s="120"/>
      <c r="BWN1" s="120"/>
      <c r="BWO1" s="120"/>
      <c r="BWP1" s="120"/>
      <c r="BWQ1" s="120"/>
      <c r="BWR1" s="120"/>
      <c r="BWS1" s="120"/>
      <c r="BWT1" s="120"/>
      <c r="BWU1" s="120"/>
      <c r="BWV1" s="120"/>
      <c r="BWW1" s="120"/>
      <c r="BWX1" s="120"/>
      <c r="BWY1" s="120"/>
      <c r="BWZ1" s="120"/>
      <c r="BXA1" s="120"/>
      <c r="BXB1" s="120"/>
      <c r="BXC1" s="120"/>
      <c r="BXD1" s="120"/>
      <c r="BXE1" s="120"/>
      <c r="BXF1" s="120"/>
      <c r="BXG1" s="120"/>
      <c r="BXH1" s="120"/>
      <c r="BXI1" s="120"/>
      <c r="BXJ1" s="120"/>
      <c r="BXK1" s="120"/>
      <c r="BXL1" s="120"/>
      <c r="BXM1" s="120"/>
      <c r="BXN1" s="120"/>
      <c r="BXO1" s="120"/>
      <c r="BXP1" s="120"/>
      <c r="BXQ1" s="120"/>
      <c r="BXR1" s="120"/>
      <c r="BXS1" s="120"/>
      <c r="BXT1" s="120"/>
      <c r="BXU1" s="120"/>
      <c r="BXV1" s="120"/>
      <c r="BXW1" s="120"/>
      <c r="BXX1" s="120"/>
      <c r="BXY1" s="120"/>
      <c r="BXZ1" s="120"/>
      <c r="BYA1" s="120"/>
      <c r="BYB1" s="120"/>
      <c r="BYC1" s="120"/>
      <c r="BYD1" s="120"/>
      <c r="BYE1" s="120"/>
      <c r="BYF1" s="120"/>
      <c r="BYG1" s="120"/>
      <c r="BYH1" s="120"/>
      <c r="BYI1" s="120"/>
      <c r="BYJ1" s="120"/>
      <c r="BYK1" s="120"/>
      <c r="BYL1" s="120"/>
      <c r="BYM1" s="120"/>
      <c r="BYN1" s="120"/>
      <c r="BYO1" s="120"/>
      <c r="BYP1" s="120"/>
      <c r="BYQ1" s="120"/>
      <c r="BYR1" s="120"/>
      <c r="BYS1" s="120"/>
      <c r="BYT1" s="120"/>
      <c r="BYU1" s="120"/>
      <c r="BYV1" s="120"/>
      <c r="BYW1" s="120"/>
      <c r="BYX1" s="120"/>
      <c r="BYY1" s="120"/>
      <c r="BYZ1" s="120"/>
      <c r="BZA1" s="120"/>
      <c r="BZB1" s="120"/>
      <c r="BZC1" s="120"/>
      <c r="BZD1" s="120"/>
      <c r="BZE1" s="120"/>
      <c r="BZF1" s="120"/>
      <c r="BZG1" s="120"/>
      <c r="BZH1" s="120"/>
      <c r="BZI1" s="120"/>
      <c r="BZJ1" s="120"/>
      <c r="BZK1" s="120"/>
      <c r="BZL1" s="120"/>
      <c r="BZM1" s="120"/>
      <c r="BZN1" s="120"/>
      <c r="BZO1" s="120"/>
      <c r="BZP1" s="120"/>
      <c r="BZQ1" s="120"/>
      <c r="BZR1" s="120"/>
      <c r="BZS1" s="120"/>
      <c r="BZT1" s="120"/>
      <c r="BZU1" s="120"/>
      <c r="BZV1" s="120"/>
      <c r="BZW1" s="120"/>
      <c r="BZX1" s="120"/>
      <c r="BZY1" s="120"/>
      <c r="BZZ1" s="120"/>
      <c r="CAA1" s="120"/>
      <c r="CAB1" s="120"/>
      <c r="CAC1" s="120"/>
      <c r="CAD1" s="120"/>
      <c r="CAE1" s="120"/>
      <c r="CAF1" s="120"/>
      <c r="CAG1" s="120"/>
      <c r="CAH1" s="120"/>
      <c r="CAI1" s="120"/>
      <c r="CAJ1" s="120"/>
      <c r="CAK1" s="120"/>
      <c r="CAL1" s="120"/>
      <c r="CAM1" s="120"/>
      <c r="CAN1" s="120"/>
      <c r="CAO1" s="120"/>
      <c r="CAP1" s="120"/>
      <c r="CAQ1" s="120"/>
      <c r="CAR1" s="120"/>
      <c r="CAS1" s="120"/>
      <c r="CAT1" s="120"/>
      <c r="CAU1" s="120"/>
      <c r="CAV1" s="120"/>
      <c r="CAW1" s="120"/>
      <c r="CAX1" s="120"/>
      <c r="CAY1" s="120"/>
      <c r="CAZ1" s="120"/>
      <c r="CBA1" s="120"/>
      <c r="CBB1" s="120"/>
      <c r="CBC1" s="120"/>
      <c r="CBD1" s="120"/>
      <c r="CBE1" s="120"/>
      <c r="CBF1" s="120"/>
      <c r="CBG1" s="120"/>
      <c r="CBH1" s="120"/>
      <c r="CBI1" s="120"/>
      <c r="CBJ1" s="120"/>
      <c r="CBK1" s="120"/>
      <c r="CBL1" s="120"/>
      <c r="CBM1" s="120"/>
      <c r="CBN1" s="120"/>
      <c r="CBO1" s="120"/>
      <c r="CBP1" s="120"/>
      <c r="CBQ1" s="120"/>
      <c r="CBR1" s="120"/>
      <c r="CBS1" s="120"/>
      <c r="CBT1" s="120"/>
      <c r="CBU1" s="120"/>
      <c r="CBV1" s="120"/>
      <c r="CBW1" s="120"/>
      <c r="CBX1" s="120"/>
      <c r="CBY1" s="120"/>
      <c r="CBZ1" s="120"/>
      <c r="CCA1" s="120"/>
      <c r="CCB1" s="120"/>
      <c r="CCC1" s="120"/>
      <c r="CCD1" s="120"/>
      <c r="CCE1" s="120"/>
      <c r="CCF1" s="120"/>
      <c r="CCG1" s="120"/>
      <c r="CCH1" s="120"/>
      <c r="CCI1" s="120"/>
      <c r="CCJ1" s="120"/>
      <c r="CCK1" s="120"/>
      <c r="CCL1" s="120"/>
      <c r="CCM1" s="120"/>
      <c r="CCN1" s="120"/>
      <c r="CCO1" s="120"/>
      <c r="CCP1" s="120"/>
      <c r="CCQ1" s="120"/>
      <c r="CCR1" s="120"/>
      <c r="CCS1" s="120"/>
      <c r="CCT1" s="120"/>
      <c r="CCU1" s="120"/>
      <c r="CCV1" s="120"/>
      <c r="CCW1" s="120"/>
      <c r="CCX1" s="120"/>
      <c r="CCY1" s="120"/>
      <c r="CCZ1" s="120"/>
      <c r="CDA1" s="120"/>
      <c r="CDB1" s="120"/>
      <c r="CDC1" s="120"/>
      <c r="CDD1" s="120"/>
      <c r="CDE1" s="120"/>
      <c r="CDF1" s="120"/>
      <c r="CDG1" s="120"/>
      <c r="CDH1" s="120"/>
      <c r="CDI1" s="120"/>
      <c r="CDJ1" s="120"/>
      <c r="CDK1" s="120"/>
      <c r="CDL1" s="120"/>
      <c r="CDM1" s="120"/>
      <c r="CDN1" s="120"/>
      <c r="CDO1" s="120"/>
      <c r="CDP1" s="120"/>
      <c r="CDQ1" s="120"/>
      <c r="CDR1" s="120"/>
      <c r="CDS1" s="120"/>
      <c r="CDT1" s="120"/>
      <c r="CDU1" s="120"/>
      <c r="CDV1" s="120"/>
      <c r="CDW1" s="120"/>
      <c r="CDX1" s="120"/>
      <c r="CDY1" s="120"/>
      <c r="CDZ1" s="120"/>
      <c r="CEA1" s="120"/>
      <c r="CEB1" s="120"/>
      <c r="CEC1" s="120"/>
      <c r="CED1" s="120"/>
      <c r="CEE1" s="120"/>
      <c r="CEF1" s="120"/>
      <c r="CEG1" s="120"/>
      <c r="CEH1" s="120"/>
      <c r="CEI1" s="120"/>
      <c r="CEJ1" s="120"/>
      <c r="CEK1" s="120"/>
      <c r="CEL1" s="120"/>
      <c r="CEM1" s="120"/>
      <c r="CEN1" s="120"/>
      <c r="CEO1" s="120"/>
      <c r="CEP1" s="120"/>
      <c r="CEQ1" s="120"/>
      <c r="CER1" s="120"/>
      <c r="CES1" s="120"/>
      <c r="CET1" s="120"/>
      <c r="CEU1" s="120"/>
      <c r="CEV1" s="120"/>
      <c r="CEW1" s="120"/>
      <c r="CEX1" s="120"/>
      <c r="CEY1" s="120"/>
      <c r="CEZ1" s="120"/>
      <c r="CFA1" s="120"/>
      <c r="CFB1" s="120"/>
      <c r="CFC1" s="120"/>
      <c r="CFD1" s="120"/>
      <c r="CFE1" s="120"/>
      <c r="CFF1" s="120"/>
      <c r="CFG1" s="120"/>
      <c r="CFH1" s="120"/>
      <c r="CFI1" s="120"/>
      <c r="CFJ1" s="120"/>
      <c r="CFK1" s="120"/>
      <c r="CFL1" s="120"/>
      <c r="CFM1" s="120"/>
      <c r="CFN1" s="120"/>
      <c r="CFO1" s="120"/>
      <c r="CFP1" s="120"/>
      <c r="CFQ1" s="120"/>
      <c r="CFR1" s="120"/>
      <c r="CFS1" s="120"/>
      <c r="CFT1" s="120"/>
      <c r="CFU1" s="120"/>
      <c r="CFV1" s="120"/>
      <c r="CFW1" s="120"/>
      <c r="CFX1" s="120"/>
      <c r="CFY1" s="120"/>
      <c r="CFZ1" s="120"/>
      <c r="CGA1" s="120"/>
      <c r="CGB1" s="120"/>
      <c r="CGC1" s="120"/>
      <c r="CGD1" s="120"/>
      <c r="CGE1" s="120"/>
      <c r="CGF1" s="120"/>
      <c r="CGG1" s="120"/>
      <c r="CGH1" s="120"/>
      <c r="CGI1" s="120"/>
      <c r="CGJ1" s="120"/>
      <c r="CGK1" s="120"/>
      <c r="CGL1" s="120"/>
      <c r="CGM1" s="120"/>
      <c r="CGN1" s="120"/>
      <c r="CGO1" s="120"/>
      <c r="CGP1" s="120"/>
      <c r="CGQ1" s="120"/>
      <c r="CGR1" s="120"/>
      <c r="CGS1" s="120"/>
      <c r="CGT1" s="120"/>
      <c r="CGU1" s="120"/>
      <c r="CGV1" s="120"/>
      <c r="CGW1" s="120"/>
      <c r="CGX1" s="120"/>
      <c r="CGY1" s="120"/>
      <c r="CGZ1" s="120"/>
      <c r="CHA1" s="120"/>
      <c r="CHB1" s="120"/>
      <c r="CHC1" s="120"/>
      <c r="CHD1" s="120"/>
      <c r="CHE1" s="120"/>
      <c r="CHF1" s="120"/>
      <c r="CHG1" s="120"/>
      <c r="CHH1" s="120"/>
      <c r="CHI1" s="120"/>
      <c r="CHJ1" s="120"/>
      <c r="CHK1" s="120"/>
      <c r="CHL1" s="120"/>
      <c r="CHM1" s="120"/>
      <c r="CHN1" s="120"/>
      <c r="CHO1" s="120"/>
      <c r="CHP1" s="120"/>
      <c r="CHQ1" s="120"/>
      <c r="CHR1" s="120"/>
      <c r="CHS1" s="120"/>
      <c r="CHT1" s="120"/>
      <c r="CHU1" s="120"/>
      <c r="CHV1" s="120"/>
      <c r="CHW1" s="120"/>
      <c r="CHX1" s="120"/>
      <c r="CHY1" s="120"/>
      <c r="CHZ1" s="120"/>
      <c r="CIA1" s="120"/>
      <c r="CIB1" s="120"/>
      <c r="CIC1" s="120"/>
      <c r="CID1" s="120"/>
      <c r="CIE1" s="120"/>
      <c r="CIF1" s="120"/>
      <c r="CIG1" s="120"/>
      <c r="CIH1" s="120"/>
      <c r="CII1" s="120"/>
      <c r="CIJ1" s="120"/>
      <c r="CIK1" s="120"/>
      <c r="CIL1" s="120"/>
      <c r="CIM1" s="120"/>
      <c r="CIN1" s="120"/>
      <c r="CIO1" s="120"/>
      <c r="CIP1" s="120"/>
      <c r="CIQ1" s="120"/>
      <c r="CIR1" s="120"/>
      <c r="CIS1" s="120"/>
      <c r="CIT1" s="120"/>
      <c r="CIU1" s="120"/>
      <c r="CIV1" s="120"/>
      <c r="CIW1" s="120"/>
      <c r="CIX1" s="120"/>
      <c r="CIY1" s="120"/>
      <c r="CIZ1" s="120"/>
      <c r="CJA1" s="120"/>
      <c r="CJB1" s="120"/>
      <c r="CJC1" s="120"/>
      <c r="CJD1" s="120"/>
      <c r="CJE1" s="120"/>
      <c r="CJF1" s="120"/>
      <c r="CJG1" s="120"/>
      <c r="CJH1" s="120"/>
      <c r="CJI1" s="120"/>
      <c r="CJJ1" s="120"/>
      <c r="CJK1" s="120"/>
      <c r="CJL1" s="120"/>
      <c r="CJM1" s="120"/>
      <c r="CJN1" s="120"/>
      <c r="CJO1" s="120"/>
      <c r="CJP1" s="120"/>
      <c r="CJQ1" s="120"/>
      <c r="CJR1" s="120"/>
      <c r="CJS1" s="120"/>
      <c r="CJT1" s="120"/>
      <c r="CJU1" s="120"/>
      <c r="CJV1" s="120"/>
      <c r="CJW1" s="120"/>
      <c r="CJX1" s="120"/>
      <c r="CJY1" s="120"/>
      <c r="CJZ1" s="120"/>
      <c r="CKA1" s="120"/>
      <c r="CKB1" s="120"/>
      <c r="CKC1" s="120"/>
      <c r="CKD1" s="120"/>
      <c r="CKE1" s="120"/>
      <c r="CKF1" s="120"/>
      <c r="CKG1" s="120"/>
      <c r="CKH1" s="120"/>
      <c r="CKI1" s="120"/>
      <c r="CKJ1" s="120"/>
      <c r="CKK1" s="120"/>
      <c r="CKL1" s="120"/>
      <c r="CKM1" s="120"/>
      <c r="CKN1" s="120"/>
      <c r="CKO1" s="120"/>
      <c r="CKP1" s="120"/>
      <c r="CKQ1" s="120"/>
      <c r="CKR1" s="120"/>
      <c r="CKS1" s="120"/>
      <c r="CKT1" s="120"/>
      <c r="CKU1" s="120"/>
      <c r="CKV1" s="120"/>
      <c r="CKW1" s="120"/>
      <c r="CKX1" s="120"/>
      <c r="CKY1" s="120"/>
      <c r="CKZ1" s="120"/>
      <c r="CLA1" s="120"/>
      <c r="CLB1" s="120"/>
      <c r="CLC1" s="120"/>
      <c r="CLD1" s="120"/>
      <c r="CLE1" s="120"/>
      <c r="CLF1" s="120"/>
      <c r="CLG1" s="120"/>
      <c r="CLH1" s="120"/>
      <c r="CLI1" s="120"/>
      <c r="CLJ1" s="120"/>
      <c r="CLK1" s="120"/>
      <c r="CLL1" s="120"/>
      <c r="CLM1" s="120"/>
      <c r="CLN1" s="120"/>
      <c r="CLO1" s="120"/>
      <c r="CLP1" s="120"/>
      <c r="CLQ1" s="120"/>
      <c r="CLR1" s="120"/>
      <c r="CLS1" s="120"/>
      <c r="CLT1" s="120"/>
      <c r="CLU1" s="120"/>
      <c r="CLV1" s="120"/>
      <c r="CLW1" s="120"/>
      <c r="CLX1" s="120"/>
      <c r="CLY1" s="120"/>
      <c r="CLZ1" s="120"/>
      <c r="CMA1" s="120"/>
      <c r="CMB1" s="120"/>
      <c r="CMC1" s="120"/>
      <c r="CMD1" s="120"/>
      <c r="CME1" s="120"/>
      <c r="CMF1" s="120"/>
      <c r="CMG1" s="120"/>
      <c r="CMH1" s="120"/>
      <c r="CMI1" s="120"/>
      <c r="CMJ1" s="120"/>
      <c r="CMK1" s="120"/>
      <c r="CML1" s="120"/>
      <c r="CMM1" s="120"/>
      <c r="CMN1" s="120"/>
      <c r="CMO1" s="120"/>
      <c r="CMP1" s="120"/>
      <c r="CMQ1" s="120"/>
      <c r="CMR1" s="120"/>
      <c r="CMS1" s="120"/>
      <c r="CMT1" s="120"/>
      <c r="CMU1" s="120"/>
      <c r="CMV1" s="120"/>
      <c r="CMW1" s="120"/>
      <c r="CMX1" s="120"/>
      <c r="CMY1" s="120"/>
      <c r="CMZ1" s="120"/>
      <c r="CNA1" s="120"/>
      <c r="CNB1" s="120"/>
      <c r="CNC1" s="120"/>
      <c r="CND1" s="120"/>
      <c r="CNE1" s="120"/>
      <c r="CNF1" s="120"/>
      <c r="CNG1" s="120"/>
      <c r="CNH1" s="120"/>
      <c r="CNI1" s="120"/>
      <c r="CNJ1" s="120"/>
      <c r="CNK1" s="120"/>
      <c r="CNL1" s="120"/>
      <c r="CNM1" s="120"/>
      <c r="CNN1" s="120"/>
      <c r="CNO1" s="120"/>
      <c r="CNP1" s="120"/>
      <c r="CNQ1" s="120"/>
      <c r="CNR1" s="120"/>
      <c r="CNS1" s="120"/>
      <c r="CNT1" s="120"/>
      <c r="CNU1" s="120"/>
      <c r="CNV1" s="120"/>
      <c r="CNW1" s="120"/>
      <c r="CNX1" s="120"/>
      <c r="CNY1" s="120"/>
      <c r="CNZ1" s="120"/>
      <c r="COA1" s="120"/>
      <c r="COB1" s="120"/>
      <c r="COC1" s="120"/>
      <c r="COD1" s="120"/>
      <c r="COE1" s="120"/>
      <c r="COF1" s="120"/>
      <c r="COG1" s="120"/>
      <c r="COH1" s="120"/>
      <c r="COI1" s="120"/>
      <c r="COJ1" s="120"/>
      <c r="COK1" s="120"/>
      <c r="COL1" s="120"/>
      <c r="COM1" s="120"/>
      <c r="CON1" s="120"/>
      <c r="COO1" s="120"/>
      <c r="COP1" s="120"/>
      <c r="COQ1" s="120"/>
      <c r="COR1" s="120"/>
      <c r="COS1" s="120"/>
      <c r="COT1" s="120"/>
      <c r="COU1" s="120"/>
      <c r="COV1" s="120"/>
      <c r="COW1" s="120"/>
      <c r="COX1" s="120"/>
      <c r="COY1" s="120"/>
      <c r="COZ1" s="120"/>
      <c r="CPA1" s="120"/>
      <c r="CPB1" s="120"/>
      <c r="CPC1" s="120"/>
      <c r="CPD1" s="120"/>
      <c r="CPE1" s="120"/>
      <c r="CPF1" s="120"/>
      <c r="CPG1" s="120"/>
      <c r="CPH1" s="120"/>
      <c r="CPI1" s="120"/>
      <c r="CPJ1" s="120"/>
      <c r="CPK1" s="120"/>
      <c r="CPL1" s="120"/>
      <c r="CPM1" s="120"/>
      <c r="CPN1" s="120"/>
      <c r="CPO1" s="120"/>
      <c r="CPP1" s="120"/>
      <c r="CPQ1" s="120"/>
      <c r="CPR1" s="120"/>
      <c r="CPS1" s="120"/>
      <c r="CPT1" s="120"/>
      <c r="CPU1" s="120"/>
      <c r="CPV1" s="120"/>
      <c r="CPW1" s="120"/>
      <c r="CPX1" s="120"/>
      <c r="CPY1" s="120"/>
      <c r="CPZ1" s="120"/>
      <c r="CQA1" s="120"/>
      <c r="CQB1" s="120"/>
      <c r="CQC1" s="120"/>
      <c r="CQD1" s="120"/>
      <c r="CQE1" s="120"/>
      <c r="CQF1" s="120"/>
      <c r="CQG1" s="120"/>
      <c r="CQH1" s="120"/>
      <c r="CQI1" s="120"/>
      <c r="CQJ1" s="120"/>
      <c r="CQK1" s="120"/>
      <c r="CQL1" s="120"/>
      <c r="CQM1" s="120"/>
      <c r="CQN1" s="120"/>
      <c r="CQO1" s="120"/>
      <c r="CQP1" s="120"/>
      <c r="CQQ1" s="120"/>
      <c r="CQR1" s="120"/>
      <c r="CQS1" s="120"/>
      <c r="CQT1" s="120"/>
      <c r="CQU1" s="120"/>
      <c r="CQV1" s="120"/>
      <c r="CQW1" s="120"/>
      <c r="CQX1" s="120"/>
      <c r="CQY1" s="120"/>
      <c r="CQZ1" s="120"/>
      <c r="CRA1" s="120"/>
      <c r="CRB1" s="120"/>
      <c r="CRC1" s="120"/>
      <c r="CRD1" s="120"/>
      <c r="CRE1" s="120"/>
      <c r="CRF1" s="120"/>
      <c r="CRG1" s="120"/>
      <c r="CRH1" s="120"/>
      <c r="CRI1" s="120"/>
      <c r="CRJ1" s="120"/>
      <c r="CRK1" s="120"/>
      <c r="CRL1" s="120"/>
      <c r="CRM1" s="120"/>
      <c r="CRN1" s="120"/>
      <c r="CRO1" s="120"/>
      <c r="CRP1" s="120"/>
      <c r="CRQ1" s="120"/>
      <c r="CRR1" s="120"/>
      <c r="CRS1" s="120"/>
      <c r="CRT1" s="120"/>
      <c r="CRU1" s="120"/>
      <c r="CRV1" s="120"/>
      <c r="CRW1" s="120"/>
      <c r="CRX1" s="120"/>
      <c r="CRY1" s="120"/>
      <c r="CRZ1" s="120"/>
      <c r="CSA1" s="120"/>
      <c r="CSB1" s="120"/>
      <c r="CSC1" s="120"/>
      <c r="CSD1" s="120"/>
      <c r="CSE1" s="120"/>
      <c r="CSF1" s="120"/>
      <c r="CSG1" s="120"/>
      <c r="CSH1" s="120"/>
      <c r="CSI1" s="120"/>
      <c r="CSJ1" s="120"/>
      <c r="CSK1" s="120"/>
      <c r="CSL1" s="120"/>
      <c r="CSM1" s="120"/>
      <c r="CSN1" s="120"/>
      <c r="CSO1" s="120"/>
      <c r="CSP1" s="120"/>
      <c r="CSQ1" s="120"/>
      <c r="CSR1" s="120"/>
      <c r="CSS1" s="120"/>
      <c r="CST1" s="120"/>
      <c r="CSU1" s="120"/>
      <c r="CSV1" s="120"/>
      <c r="CSW1" s="120"/>
      <c r="CSX1" s="120"/>
      <c r="CSY1" s="120"/>
      <c r="CSZ1" s="120"/>
      <c r="CTA1" s="120"/>
      <c r="CTB1" s="120"/>
      <c r="CTC1" s="120"/>
      <c r="CTD1" s="120"/>
      <c r="CTE1" s="120"/>
      <c r="CTF1" s="120"/>
      <c r="CTG1" s="120"/>
      <c r="CTH1" s="120"/>
      <c r="CTI1" s="120"/>
      <c r="CTJ1" s="120"/>
      <c r="CTK1" s="120"/>
      <c r="CTL1" s="120"/>
      <c r="CTM1" s="120"/>
      <c r="CTN1" s="120"/>
      <c r="CTO1" s="120"/>
      <c r="CTP1" s="120"/>
      <c r="CTQ1" s="120"/>
      <c r="CTR1" s="120"/>
      <c r="CTS1" s="120"/>
      <c r="CTT1" s="120"/>
      <c r="CTU1" s="120"/>
      <c r="CTV1" s="120"/>
      <c r="CTW1" s="120"/>
      <c r="CTX1" s="120"/>
      <c r="CTY1" s="120"/>
      <c r="CTZ1" s="120"/>
      <c r="CUA1" s="120"/>
      <c r="CUB1" s="120"/>
      <c r="CUC1" s="120"/>
      <c r="CUD1" s="120"/>
      <c r="CUE1" s="120"/>
      <c r="CUF1" s="120"/>
      <c r="CUG1" s="120"/>
      <c r="CUH1" s="120"/>
      <c r="CUI1" s="120"/>
      <c r="CUJ1" s="120"/>
      <c r="CUK1" s="120"/>
      <c r="CUL1" s="120"/>
      <c r="CUM1" s="120"/>
      <c r="CUN1" s="120"/>
      <c r="CUO1" s="120"/>
      <c r="CUP1" s="120"/>
      <c r="CUQ1" s="120"/>
      <c r="CUR1" s="120"/>
      <c r="CUS1" s="120"/>
      <c r="CUT1" s="120"/>
      <c r="CUU1" s="120"/>
      <c r="CUV1" s="120"/>
      <c r="CUW1" s="120"/>
      <c r="CUX1" s="120"/>
      <c r="CUY1" s="120"/>
      <c r="CUZ1" s="120"/>
      <c r="CVA1" s="120"/>
      <c r="CVB1" s="120"/>
      <c r="CVC1" s="120"/>
      <c r="CVD1" s="120"/>
      <c r="CVE1" s="120"/>
      <c r="CVF1" s="120"/>
      <c r="CVG1" s="120"/>
      <c r="CVH1" s="120"/>
      <c r="CVI1" s="120"/>
      <c r="CVJ1" s="120"/>
      <c r="CVK1" s="120"/>
      <c r="CVL1" s="120"/>
      <c r="CVM1" s="120"/>
      <c r="CVN1" s="120"/>
      <c r="CVO1" s="120"/>
      <c r="CVP1" s="120"/>
      <c r="CVQ1" s="120"/>
      <c r="CVR1" s="120"/>
      <c r="CVS1" s="120"/>
      <c r="CVT1" s="120"/>
      <c r="CVU1" s="120"/>
      <c r="CVV1" s="120"/>
      <c r="CVW1" s="120"/>
      <c r="CVX1" s="120"/>
      <c r="CVY1" s="120"/>
      <c r="CVZ1" s="120"/>
      <c r="CWA1" s="120"/>
      <c r="CWB1" s="120"/>
      <c r="CWC1" s="120"/>
      <c r="CWD1" s="120"/>
      <c r="CWE1" s="120"/>
      <c r="CWF1" s="120"/>
      <c r="CWG1" s="120"/>
      <c r="CWH1" s="120"/>
      <c r="CWI1" s="120"/>
      <c r="CWJ1" s="120"/>
      <c r="CWK1" s="120"/>
      <c r="CWL1" s="120"/>
      <c r="CWM1" s="120"/>
      <c r="CWN1" s="120"/>
      <c r="CWO1" s="120"/>
      <c r="CWP1" s="120"/>
      <c r="CWQ1" s="120"/>
      <c r="CWR1" s="120"/>
      <c r="CWS1" s="120"/>
      <c r="CWT1" s="120"/>
      <c r="CWU1" s="120"/>
      <c r="CWV1" s="120"/>
      <c r="CWW1" s="120"/>
      <c r="CWX1" s="120"/>
      <c r="CWY1" s="120"/>
      <c r="CWZ1" s="120"/>
      <c r="CXA1" s="120"/>
      <c r="CXB1" s="120"/>
      <c r="CXC1" s="120"/>
      <c r="CXD1" s="120"/>
      <c r="CXE1" s="120"/>
      <c r="CXF1" s="120"/>
      <c r="CXG1" s="120"/>
      <c r="CXH1" s="120"/>
      <c r="CXI1" s="120"/>
      <c r="CXJ1" s="120"/>
      <c r="CXK1" s="120"/>
      <c r="CXL1" s="120"/>
      <c r="CXM1" s="120"/>
      <c r="CXN1" s="120"/>
      <c r="CXO1" s="120"/>
      <c r="CXP1" s="120"/>
      <c r="CXQ1" s="120"/>
      <c r="CXR1" s="120"/>
      <c r="CXS1" s="120"/>
      <c r="CXT1" s="120"/>
      <c r="CXU1" s="120"/>
      <c r="CXV1" s="120"/>
      <c r="CXW1" s="120"/>
      <c r="CXX1" s="120"/>
      <c r="CXY1" s="120"/>
      <c r="CXZ1" s="120"/>
      <c r="CYA1" s="120"/>
      <c r="CYB1" s="120"/>
      <c r="CYC1" s="120"/>
      <c r="CYD1" s="120"/>
      <c r="CYE1" s="120"/>
      <c r="CYF1" s="120"/>
      <c r="CYG1" s="120"/>
      <c r="CYH1" s="120"/>
      <c r="CYI1" s="120"/>
      <c r="CYJ1" s="120"/>
      <c r="CYK1" s="120"/>
      <c r="CYL1" s="120"/>
      <c r="CYM1" s="120"/>
      <c r="CYN1" s="120"/>
      <c r="CYO1" s="120"/>
      <c r="CYP1" s="120"/>
      <c r="CYQ1" s="120"/>
      <c r="CYR1" s="120"/>
      <c r="CYS1" s="120"/>
      <c r="CYT1" s="120"/>
      <c r="CYU1" s="120"/>
      <c r="CYV1" s="120"/>
      <c r="CYW1" s="120"/>
      <c r="CYX1" s="120"/>
      <c r="CYY1" s="120"/>
      <c r="CYZ1" s="120"/>
      <c r="CZA1" s="120"/>
      <c r="CZB1" s="120"/>
      <c r="CZC1" s="120"/>
      <c r="CZD1" s="120"/>
      <c r="CZE1" s="120"/>
      <c r="CZF1" s="120"/>
      <c r="CZG1" s="120"/>
      <c r="CZH1" s="120"/>
      <c r="CZI1" s="120"/>
      <c r="CZJ1" s="120"/>
      <c r="CZK1" s="120"/>
      <c r="CZL1" s="120"/>
      <c r="CZM1" s="120"/>
      <c r="CZN1" s="120"/>
      <c r="CZO1" s="120"/>
      <c r="CZP1" s="120"/>
      <c r="CZQ1" s="120"/>
      <c r="CZR1" s="120"/>
      <c r="CZS1" s="120"/>
      <c r="CZT1" s="120"/>
      <c r="CZU1" s="120"/>
      <c r="CZV1" s="120"/>
      <c r="CZW1" s="120"/>
      <c r="CZX1" s="120"/>
      <c r="CZY1" s="120"/>
      <c r="CZZ1" s="120"/>
      <c r="DAA1" s="120"/>
      <c r="DAB1" s="120"/>
      <c r="DAC1" s="120"/>
      <c r="DAD1" s="120"/>
      <c r="DAE1" s="120"/>
      <c r="DAF1" s="120"/>
      <c r="DAG1" s="120"/>
      <c r="DAH1" s="120"/>
      <c r="DAI1" s="120"/>
      <c r="DAJ1" s="120"/>
      <c r="DAK1" s="120"/>
      <c r="DAL1" s="120"/>
      <c r="DAM1" s="120"/>
      <c r="DAN1" s="120"/>
      <c r="DAO1" s="120"/>
      <c r="DAP1" s="120"/>
      <c r="DAQ1" s="120"/>
      <c r="DAR1" s="120"/>
      <c r="DAS1" s="120"/>
      <c r="DAT1" s="120"/>
      <c r="DAU1" s="120"/>
      <c r="DAV1" s="120"/>
      <c r="DAW1" s="120"/>
      <c r="DAX1" s="120"/>
      <c r="DAY1" s="120"/>
      <c r="DAZ1" s="120"/>
      <c r="DBA1" s="120"/>
      <c r="DBB1" s="120"/>
      <c r="DBC1" s="120"/>
      <c r="DBD1" s="120"/>
      <c r="DBE1" s="120"/>
      <c r="DBF1" s="120"/>
      <c r="DBG1" s="120"/>
      <c r="DBH1" s="120"/>
      <c r="DBI1" s="120"/>
      <c r="DBJ1" s="120"/>
      <c r="DBK1" s="120"/>
      <c r="DBL1" s="120"/>
      <c r="DBM1" s="120"/>
      <c r="DBN1" s="120"/>
      <c r="DBO1" s="120"/>
      <c r="DBP1" s="120"/>
      <c r="DBQ1" s="120"/>
      <c r="DBR1" s="120"/>
      <c r="DBS1" s="120"/>
      <c r="DBT1" s="120"/>
      <c r="DBU1" s="120"/>
      <c r="DBV1" s="120"/>
      <c r="DBW1" s="120"/>
      <c r="DBX1" s="120"/>
      <c r="DBY1" s="120"/>
      <c r="DBZ1" s="120"/>
      <c r="DCA1" s="120"/>
      <c r="DCB1" s="120"/>
      <c r="DCC1" s="120"/>
      <c r="DCD1" s="120"/>
      <c r="DCE1" s="120"/>
      <c r="DCF1" s="120"/>
      <c r="DCG1" s="120"/>
      <c r="DCH1" s="120"/>
      <c r="DCI1" s="120"/>
      <c r="DCJ1" s="120"/>
      <c r="DCK1" s="120"/>
      <c r="DCL1" s="120"/>
      <c r="DCM1" s="120"/>
      <c r="DCN1" s="120"/>
      <c r="DCO1" s="120"/>
      <c r="DCP1" s="120"/>
      <c r="DCQ1" s="120"/>
      <c r="DCR1" s="120"/>
      <c r="DCS1" s="120"/>
      <c r="DCT1" s="120"/>
      <c r="DCU1" s="120"/>
      <c r="DCV1" s="120"/>
      <c r="DCW1" s="120"/>
      <c r="DCX1" s="120"/>
      <c r="DCY1" s="120"/>
      <c r="DCZ1" s="120"/>
      <c r="DDA1" s="120"/>
      <c r="DDB1" s="120"/>
      <c r="DDC1" s="120"/>
      <c r="DDD1" s="120"/>
      <c r="DDE1" s="120"/>
      <c r="DDF1" s="120"/>
      <c r="DDG1" s="120"/>
      <c r="DDH1" s="120"/>
      <c r="DDI1" s="120"/>
      <c r="DDJ1" s="120"/>
      <c r="DDK1" s="120"/>
      <c r="DDL1" s="120"/>
      <c r="DDM1" s="120"/>
      <c r="DDN1" s="120"/>
      <c r="DDO1" s="120"/>
      <c r="DDP1" s="120"/>
      <c r="DDQ1" s="120"/>
      <c r="DDR1" s="120"/>
      <c r="DDS1" s="120"/>
      <c r="DDT1" s="120"/>
      <c r="DDU1" s="120"/>
      <c r="DDV1" s="120"/>
      <c r="DDW1" s="120"/>
      <c r="DDX1" s="120"/>
      <c r="DDY1" s="120"/>
      <c r="DDZ1" s="120"/>
      <c r="DEA1" s="120"/>
      <c r="DEB1" s="120"/>
      <c r="DEC1" s="120"/>
      <c r="DED1" s="120"/>
      <c r="DEE1" s="120"/>
      <c r="DEF1" s="120"/>
      <c r="DEG1" s="120"/>
      <c r="DEH1" s="120"/>
      <c r="DEI1" s="120"/>
      <c r="DEJ1" s="120"/>
      <c r="DEK1" s="120"/>
      <c r="DEL1" s="120"/>
      <c r="DEM1" s="120"/>
      <c r="DEN1" s="120"/>
      <c r="DEO1" s="120"/>
      <c r="DEP1" s="120"/>
      <c r="DEQ1" s="120"/>
      <c r="DER1" s="120"/>
      <c r="DES1" s="120"/>
      <c r="DET1" s="120"/>
      <c r="DEU1" s="120"/>
      <c r="DEV1" s="120"/>
      <c r="DEW1" s="120"/>
      <c r="DEX1" s="120"/>
      <c r="DEY1" s="120"/>
      <c r="DEZ1" s="120"/>
      <c r="DFA1" s="120"/>
      <c r="DFB1" s="120"/>
      <c r="DFC1" s="120"/>
      <c r="DFD1" s="120"/>
      <c r="DFE1" s="120"/>
      <c r="DFF1" s="120"/>
      <c r="DFG1" s="120"/>
      <c r="DFH1" s="120"/>
      <c r="DFI1" s="120"/>
      <c r="DFJ1" s="120"/>
      <c r="DFK1" s="120"/>
      <c r="DFL1" s="120"/>
      <c r="DFM1" s="120"/>
      <c r="DFN1" s="120"/>
      <c r="DFO1" s="120"/>
      <c r="DFP1" s="120"/>
      <c r="DFQ1" s="120"/>
      <c r="DFR1" s="120"/>
      <c r="DFS1" s="120"/>
      <c r="DFT1" s="120"/>
      <c r="DFU1" s="120"/>
      <c r="DFV1" s="120"/>
      <c r="DFW1" s="120"/>
      <c r="DFX1" s="120"/>
      <c r="DFY1" s="120"/>
      <c r="DFZ1" s="120"/>
      <c r="DGA1" s="120"/>
      <c r="DGB1" s="120"/>
      <c r="DGC1" s="120"/>
      <c r="DGD1" s="120"/>
      <c r="DGE1" s="120"/>
      <c r="DGF1" s="120"/>
      <c r="DGG1" s="120"/>
      <c r="DGH1" s="120"/>
      <c r="DGI1" s="120"/>
      <c r="DGJ1" s="120"/>
      <c r="DGK1" s="120"/>
      <c r="DGL1" s="120"/>
      <c r="DGM1" s="120"/>
      <c r="DGN1" s="120"/>
      <c r="DGO1" s="120"/>
      <c r="DGP1" s="120"/>
      <c r="DGQ1" s="120"/>
      <c r="DGR1" s="120"/>
      <c r="DGS1" s="120"/>
      <c r="DGT1" s="120"/>
      <c r="DGU1" s="120"/>
      <c r="DGV1" s="120"/>
      <c r="DGW1" s="120"/>
      <c r="DGX1" s="120"/>
      <c r="DGY1" s="120"/>
      <c r="DGZ1" s="120"/>
      <c r="DHA1" s="120"/>
      <c r="DHB1" s="120"/>
      <c r="DHC1" s="120"/>
      <c r="DHD1" s="120"/>
      <c r="DHE1" s="120"/>
      <c r="DHF1" s="120"/>
      <c r="DHG1" s="120"/>
      <c r="DHH1" s="120"/>
      <c r="DHI1" s="120"/>
      <c r="DHJ1" s="120"/>
      <c r="DHK1" s="120"/>
      <c r="DHL1" s="120"/>
      <c r="DHM1" s="120"/>
      <c r="DHN1" s="120"/>
      <c r="DHO1" s="120"/>
      <c r="DHP1" s="120"/>
      <c r="DHQ1" s="120"/>
      <c r="DHR1" s="120"/>
      <c r="DHS1" s="120"/>
      <c r="DHT1" s="120"/>
      <c r="DHU1" s="120"/>
      <c r="DHV1" s="120"/>
      <c r="DHW1" s="120"/>
      <c r="DHX1" s="120"/>
      <c r="DHY1" s="120"/>
      <c r="DHZ1" s="120"/>
      <c r="DIA1" s="120"/>
      <c r="DIB1" s="120"/>
      <c r="DIC1" s="120"/>
      <c r="DID1" s="120"/>
      <c r="DIE1" s="120"/>
      <c r="DIF1" s="120"/>
      <c r="DIG1" s="120"/>
      <c r="DIH1" s="120"/>
      <c r="DII1" s="120"/>
      <c r="DIJ1" s="120"/>
      <c r="DIK1" s="120"/>
      <c r="DIL1" s="120"/>
      <c r="DIM1" s="120"/>
      <c r="DIN1" s="120"/>
      <c r="DIO1" s="120"/>
      <c r="DIP1" s="120"/>
      <c r="DIQ1" s="120"/>
      <c r="DIR1" s="120"/>
      <c r="DIS1" s="120"/>
      <c r="DIT1" s="120"/>
      <c r="DIU1" s="120"/>
      <c r="DIV1" s="120"/>
      <c r="DIW1" s="120"/>
      <c r="DIX1" s="120"/>
      <c r="DIY1" s="120"/>
      <c r="DIZ1" s="120"/>
      <c r="DJA1" s="120"/>
      <c r="DJB1" s="120"/>
      <c r="DJC1" s="120"/>
      <c r="DJD1" s="120"/>
      <c r="DJE1" s="120"/>
      <c r="DJF1" s="120"/>
      <c r="DJG1" s="120"/>
      <c r="DJH1" s="120"/>
      <c r="DJI1" s="120"/>
      <c r="DJJ1" s="120"/>
      <c r="DJK1" s="120"/>
      <c r="DJL1" s="120"/>
      <c r="DJM1" s="120"/>
      <c r="DJN1" s="120"/>
      <c r="DJO1" s="120"/>
      <c r="DJP1" s="120"/>
      <c r="DJQ1" s="120"/>
      <c r="DJR1" s="120"/>
      <c r="DJS1" s="120"/>
      <c r="DJT1" s="120"/>
      <c r="DJU1" s="120"/>
      <c r="DJV1" s="120"/>
      <c r="DJW1" s="120"/>
      <c r="DJX1" s="120"/>
      <c r="DJY1" s="120"/>
      <c r="DJZ1" s="120"/>
      <c r="DKA1" s="120"/>
      <c r="DKB1" s="120"/>
      <c r="DKC1" s="120"/>
      <c r="DKD1" s="120"/>
      <c r="DKE1" s="120"/>
      <c r="DKF1" s="120"/>
      <c r="DKG1" s="120"/>
      <c r="DKH1" s="120"/>
      <c r="DKI1" s="120"/>
      <c r="DKJ1" s="120"/>
      <c r="DKK1" s="120"/>
      <c r="DKL1" s="120"/>
      <c r="DKM1" s="120"/>
      <c r="DKN1" s="120"/>
      <c r="DKO1" s="120"/>
      <c r="DKP1" s="120"/>
      <c r="DKQ1" s="120"/>
      <c r="DKR1" s="120"/>
      <c r="DKS1" s="120"/>
      <c r="DKT1" s="120"/>
      <c r="DKU1" s="120"/>
      <c r="DKV1" s="120"/>
      <c r="DKW1" s="120"/>
      <c r="DKX1" s="120"/>
      <c r="DKY1" s="120"/>
      <c r="DKZ1" s="120"/>
      <c r="DLA1" s="120"/>
      <c r="DLB1" s="120"/>
      <c r="DLC1" s="120"/>
      <c r="DLD1" s="120"/>
      <c r="DLE1" s="120"/>
      <c r="DLF1" s="120"/>
      <c r="DLG1" s="120"/>
      <c r="DLH1" s="120"/>
      <c r="DLI1" s="120"/>
      <c r="DLJ1" s="120"/>
      <c r="DLK1" s="120"/>
      <c r="DLL1" s="120"/>
      <c r="DLM1" s="120"/>
      <c r="DLN1" s="120"/>
      <c r="DLO1" s="120"/>
      <c r="DLP1" s="120"/>
      <c r="DLQ1" s="120"/>
      <c r="DLR1" s="120"/>
      <c r="DLS1" s="120"/>
      <c r="DLT1" s="120"/>
      <c r="DLU1" s="120"/>
      <c r="DLV1" s="120"/>
      <c r="DLW1" s="120"/>
      <c r="DLX1" s="120"/>
      <c r="DLY1" s="120"/>
      <c r="DLZ1" s="120"/>
      <c r="DMA1" s="120"/>
      <c r="DMB1" s="120"/>
      <c r="DMC1" s="120"/>
      <c r="DMD1" s="120"/>
      <c r="DME1" s="120"/>
      <c r="DMF1" s="120"/>
      <c r="DMG1" s="120"/>
      <c r="DMH1" s="120"/>
      <c r="DMI1" s="120"/>
      <c r="DMJ1" s="120"/>
      <c r="DMK1" s="120"/>
      <c r="DML1" s="120"/>
      <c r="DMM1" s="120"/>
      <c r="DMN1" s="120"/>
      <c r="DMO1" s="120"/>
      <c r="DMP1" s="120"/>
      <c r="DMQ1" s="120"/>
      <c r="DMR1" s="120"/>
      <c r="DMS1" s="120"/>
      <c r="DMT1" s="120"/>
      <c r="DMU1" s="120"/>
      <c r="DMV1" s="120"/>
      <c r="DMW1" s="120"/>
      <c r="DMX1" s="120"/>
      <c r="DMY1" s="120"/>
      <c r="DMZ1" s="120"/>
      <c r="DNA1" s="120"/>
      <c r="DNB1" s="120"/>
      <c r="DNC1" s="120"/>
      <c r="DND1" s="120"/>
      <c r="DNE1" s="120"/>
      <c r="DNF1" s="120"/>
      <c r="DNG1" s="120"/>
      <c r="DNH1" s="120"/>
      <c r="DNI1" s="120"/>
      <c r="DNJ1" s="120"/>
      <c r="DNK1" s="120"/>
      <c r="DNL1" s="120"/>
      <c r="DNM1" s="120"/>
      <c r="DNN1" s="120"/>
      <c r="DNO1" s="120"/>
      <c r="DNP1" s="120"/>
      <c r="DNQ1" s="120"/>
      <c r="DNR1" s="120"/>
      <c r="DNS1" s="120"/>
      <c r="DNT1" s="120"/>
      <c r="DNU1" s="120"/>
      <c r="DNV1" s="120"/>
      <c r="DNW1" s="120"/>
      <c r="DNX1" s="120"/>
      <c r="DNY1" s="120"/>
      <c r="DNZ1" s="120"/>
      <c r="DOA1" s="120"/>
      <c r="DOB1" s="120"/>
      <c r="DOC1" s="120"/>
      <c r="DOD1" s="120"/>
      <c r="DOE1" s="120"/>
      <c r="DOF1" s="120"/>
      <c r="DOG1" s="120"/>
      <c r="DOH1" s="120"/>
      <c r="DOI1" s="120"/>
      <c r="DOJ1" s="120"/>
      <c r="DOK1" s="120"/>
      <c r="DOL1" s="120"/>
      <c r="DOM1" s="120"/>
      <c r="DON1" s="120"/>
      <c r="DOO1" s="120"/>
      <c r="DOP1" s="120"/>
      <c r="DOQ1" s="120"/>
      <c r="DOR1" s="120"/>
      <c r="DOS1" s="120"/>
      <c r="DOT1" s="120"/>
      <c r="DOU1" s="120"/>
      <c r="DOV1" s="120"/>
      <c r="DOW1" s="120"/>
      <c r="DOX1" s="120"/>
      <c r="DOY1" s="120"/>
      <c r="DOZ1" s="120"/>
      <c r="DPA1" s="120"/>
      <c r="DPB1" s="120"/>
      <c r="DPC1" s="120"/>
      <c r="DPD1" s="120"/>
      <c r="DPE1" s="120"/>
      <c r="DPF1" s="120"/>
      <c r="DPG1" s="120"/>
      <c r="DPH1" s="120"/>
      <c r="DPI1" s="120"/>
      <c r="DPJ1" s="120"/>
      <c r="DPK1" s="120"/>
      <c r="DPL1" s="120"/>
      <c r="DPM1" s="120"/>
      <c r="DPN1" s="120"/>
      <c r="DPO1" s="120"/>
      <c r="DPP1" s="120"/>
      <c r="DPQ1" s="120"/>
      <c r="DPR1" s="120"/>
      <c r="DPS1" s="120"/>
      <c r="DPT1" s="120"/>
      <c r="DPU1" s="120"/>
      <c r="DPV1" s="120"/>
      <c r="DPW1" s="120"/>
      <c r="DPX1" s="120"/>
      <c r="DPY1" s="120"/>
      <c r="DPZ1" s="120"/>
      <c r="DQA1" s="120"/>
      <c r="DQB1" s="120"/>
      <c r="DQC1" s="120"/>
      <c r="DQD1" s="120"/>
      <c r="DQE1" s="120"/>
      <c r="DQF1" s="120"/>
      <c r="DQG1" s="120"/>
      <c r="DQH1" s="120"/>
      <c r="DQI1" s="120"/>
      <c r="DQJ1" s="120"/>
      <c r="DQK1" s="120"/>
      <c r="DQL1" s="120"/>
      <c r="DQM1" s="120"/>
      <c r="DQN1" s="120"/>
      <c r="DQO1" s="120"/>
      <c r="DQP1" s="120"/>
      <c r="DQQ1" s="120"/>
      <c r="DQR1" s="120"/>
      <c r="DQS1" s="120"/>
      <c r="DQT1" s="120"/>
      <c r="DQU1" s="120"/>
      <c r="DQV1" s="120"/>
      <c r="DQW1" s="120"/>
      <c r="DQX1" s="120"/>
      <c r="DQY1" s="120"/>
      <c r="DQZ1" s="120"/>
      <c r="DRA1" s="120"/>
      <c r="DRB1" s="120"/>
      <c r="DRC1" s="120"/>
      <c r="DRD1" s="120"/>
      <c r="DRE1" s="120"/>
      <c r="DRF1" s="120"/>
      <c r="DRG1" s="120"/>
      <c r="DRH1" s="120"/>
      <c r="DRI1" s="120"/>
      <c r="DRJ1" s="120"/>
      <c r="DRK1" s="120"/>
      <c r="DRL1" s="120"/>
      <c r="DRM1" s="120"/>
      <c r="DRN1" s="120"/>
      <c r="DRO1" s="120"/>
      <c r="DRP1" s="120"/>
      <c r="DRQ1" s="120"/>
      <c r="DRR1" s="120"/>
      <c r="DRS1" s="120"/>
      <c r="DRT1" s="120"/>
      <c r="DRU1" s="120"/>
      <c r="DRV1" s="120"/>
      <c r="DRW1" s="120"/>
      <c r="DRX1" s="120"/>
      <c r="DRY1" s="120"/>
      <c r="DRZ1" s="120"/>
      <c r="DSA1" s="120"/>
      <c r="DSB1" s="120"/>
      <c r="DSC1" s="120"/>
      <c r="DSD1" s="120"/>
      <c r="DSE1" s="120"/>
      <c r="DSF1" s="120"/>
      <c r="DSG1" s="120"/>
      <c r="DSH1" s="120"/>
      <c r="DSI1" s="120"/>
      <c r="DSJ1" s="120"/>
      <c r="DSK1" s="120"/>
      <c r="DSL1" s="120"/>
      <c r="DSM1" s="120"/>
      <c r="DSN1" s="120"/>
      <c r="DSO1" s="120"/>
      <c r="DSP1" s="120"/>
      <c r="DSQ1" s="120"/>
      <c r="DSR1" s="120"/>
      <c r="DSS1" s="120"/>
      <c r="DST1" s="120"/>
      <c r="DSU1" s="120"/>
      <c r="DSV1" s="120"/>
      <c r="DSW1" s="120"/>
      <c r="DSX1" s="120"/>
      <c r="DSY1" s="120"/>
      <c r="DSZ1" s="120"/>
      <c r="DTA1" s="120"/>
      <c r="DTB1" s="120"/>
      <c r="DTC1" s="120"/>
      <c r="DTD1" s="120"/>
      <c r="DTE1" s="120"/>
      <c r="DTF1" s="120"/>
      <c r="DTG1" s="120"/>
      <c r="DTH1" s="120"/>
      <c r="DTI1" s="120"/>
      <c r="DTJ1" s="120"/>
      <c r="DTK1" s="120"/>
      <c r="DTL1" s="120"/>
      <c r="DTM1" s="120"/>
      <c r="DTN1" s="120"/>
      <c r="DTO1" s="120"/>
      <c r="DTP1" s="120"/>
      <c r="DTQ1" s="120"/>
      <c r="DTR1" s="120"/>
      <c r="DTS1" s="120"/>
      <c r="DTT1" s="120"/>
      <c r="DTU1" s="120"/>
      <c r="DTV1" s="120"/>
      <c r="DTW1" s="120"/>
      <c r="DTX1" s="120"/>
      <c r="DTY1" s="120"/>
      <c r="DTZ1" s="120"/>
      <c r="DUA1" s="120"/>
      <c r="DUB1" s="120"/>
      <c r="DUC1" s="120"/>
      <c r="DUD1" s="120"/>
      <c r="DUE1" s="120"/>
      <c r="DUF1" s="120"/>
      <c r="DUG1" s="120"/>
      <c r="DUH1" s="120"/>
      <c r="DUI1" s="120"/>
      <c r="DUJ1" s="120"/>
      <c r="DUK1" s="120"/>
      <c r="DUL1" s="120"/>
      <c r="DUM1" s="120"/>
      <c r="DUN1" s="120"/>
      <c r="DUO1" s="120"/>
      <c r="DUP1" s="120"/>
      <c r="DUQ1" s="120"/>
      <c r="DUR1" s="120"/>
      <c r="DUS1" s="120"/>
      <c r="DUT1" s="120"/>
      <c r="DUU1" s="120"/>
      <c r="DUV1" s="120"/>
      <c r="DUW1" s="120"/>
      <c r="DUX1" s="120"/>
      <c r="DUY1" s="120"/>
      <c r="DUZ1" s="120"/>
      <c r="DVA1" s="120"/>
      <c r="DVB1" s="120"/>
      <c r="DVC1" s="120"/>
      <c r="DVD1" s="120"/>
      <c r="DVE1" s="120"/>
      <c r="DVF1" s="120"/>
      <c r="DVG1" s="120"/>
      <c r="DVH1" s="120"/>
      <c r="DVI1" s="120"/>
      <c r="DVJ1" s="120"/>
      <c r="DVK1" s="120"/>
      <c r="DVL1" s="120"/>
      <c r="DVM1" s="120"/>
      <c r="DVN1" s="120"/>
      <c r="DVO1" s="120"/>
      <c r="DVP1" s="120"/>
      <c r="DVQ1" s="120"/>
      <c r="DVR1" s="120"/>
      <c r="DVS1" s="120"/>
      <c r="DVT1" s="120"/>
      <c r="DVU1" s="120"/>
      <c r="DVV1" s="120"/>
      <c r="DVW1" s="120"/>
      <c r="DVX1" s="120"/>
      <c r="DVY1" s="120"/>
      <c r="DVZ1" s="120"/>
      <c r="DWA1" s="120"/>
      <c r="DWB1" s="120"/>
      <c r="DWC1" s="120"/>
      <c r="DWD1" s="120"/>
      <c r="DWE1" s="120"/>
      <c r="DWF1" s="120"/>
      <c r="DWG1" s="120"/>
      <c r="DWH1" s="120"/>
      <c r="DWI1" s="120"/>
      <c r="DWJ1" s="120"/>
      <c r="DWK1" s="120"/>
      <c r="DWL1" s="120"/>
      <c r="DWM1" s="120"/>
      <c r="DWN1" s="120"/>
      <c r="DWO1" s="120"/>
      <c r="DWP1" s="120"/>
      <c r="DWQ1" s="120"/>
      <c r="DWR1" s="120"/>
      <c r="DWS1" s="120"/>
      <c r="DWT1" s="120"/>
      <c r="DWU1" s="120"/>
      <c r="DWV1" s="120"/>
      <c r="DWW1" s="120"/>
      <c r="DWX1" s="120"/>
      <c r="DWY1" s="120"/>
      <c r="DWZ1" s="120"/>
      <c r="DXA1" s="120"/>
      <c r="DXB1" s="120"/>
      <c r="DXC1" s="120"/>
      <c r="DXD1" s="120"/>
      <c r="DXE1" s="120"/>
      <c r="DXF1" s="120"/>
      <c r="DXG1" s="120"/>
      <c r="DXH1" s="120"/>
      <c r="DXI1" s="120"/>
      <c r="DXJ1" s="120"/>
      <c r="DXK1" s="120"/>
      <c r="DXL1" s="120"/>
      <c r="DXM1" s="120"/>
      <c r="DXN1" s="120"/>
      <c r="DXO1" s="120"/>
      <c r="DXP1" s="120"/>
      <c r="DXQ1" s="120"/>
      <c r="DXR1" s="120"/>
      <c r="DXS1" s="120"/>
      <c r="DXT1" s="120"/>
      <c r="DXU1" s="120"/>
      <c r="DXV1" s="120"/>
      <c r="DXW1" s="120"/>
      <c r="DXX1" s="120"/>
      <c r="DXY1" s="120"/>
      <c r="DXZ1" s="120"/>
      <c r="DYA1" s="120"/>
      <c r="DYB1" s="120"/>
      <c r="DYC1" s="120"/>
      <c r="DYD1" s="120"/>
      <c r="DYE1" s="120"/>
      <c r="DYF1" s="120"/>
      <c r="DYG1" s="120"/>
      <c r="DYH1" s="120"/>
      <c r="DYI1" s="120"/>
      <c r="DYJ1" s="120"/>
      <c r="DYK1" s="120"/>
      <c r="DYL1" s="120"/>
      <c r="DYM1" s="120"/>
      <c r="DYN1" s="120"/>
      <c r="DYO1" s="120"/>
      <c r="DYP1" s="120"/>
      <c r="DYQ1" s="120"/>
      <c r="DYR1" s="120"/>
      <c r="DYS1" s="120"/>
      <c r="DYT1" s="120"/>
      <c r="DYU1" s="120"/>
      <c r="DYV1" s="120"/>
      <c r="DYW1" s="120"/>
      <c r="DYX1" s="120"/>
      <c r="DYY1" s="120"/>
      <c r="DYZ1" s="120"/>
      <c r="DZA1" s="120"/>
      <c r="DZB1" s="120"/>
      <c r="DZC1" s="120"/>
      <c r="DZD1" s="120"/>
      <c r="DZE1" s="120"/>
      <c r="DZF1" s="120"/>
      <c r="DZG1" s="120"/>
      <c r="DZH1" s="120"/>
      <c r="DZI1" s="120"/>
      <c r="DZJ1" s="120"/>
      <c r="DZK1" s="120"/>
      <c r="DZL1" s="120"/>
      <c r="DZM1" s="120"/>
      <c r="DZN1" s="120"/>
      <c r="DZO1" s="120"/>
      <c r="DZP1" s="120"/>
      <c r="DZQ1" s="120"/>
      <c r="DZR1" s="120"/>
      <c r="DZS1" s="120"/>
      <c r="DZT1" s="120"/>
      <c r="DZU1" s="120"/>
      <c r="DZV1" s="120"/>
      <c r="DZW1" s="120"/>
      <c r="DZX1" s="120"/>
      <c r="DZY1" s="120"/>
      <c r="DZZ1" s="120"/>
      <c r="EAA1" s="120"/>
      <c r="EAB1" s="120"/>
      <c r="EAC1" s="120"/>
      <c r="EAD1" s="120"/>
      <c r="EAE1" s="120"/>
      <c r="EAF1" s="120"/>
      <c r="EAG1" s="120"/>
      <c r="EAH1" s="120"/>
      <c r="EAI1" s="120"/>
      <c r="EAJ1" s="120"/>
      <c r="EAK1" s="120"/>
      <c r="EAL1" s="120"/>
      <c r="EAM1" s="120"/>
      <c r="EAN1" s="120"/>
      <c r="EAO1" s="120"/>
      <c r="EAP1" s="120"/>
      <c r="EAQ1" s="120"/>
      <c r="EAR1" s="120"/>
      <c r="EAS1" s="120"/>
      <c r="EAT1" s="120"/>
      <c r="EAU1" s="120"/>
      <c r="EAV1" s="120"/>
      <c r="EAW1" s="120"/>
      <c r="EAX1" s="120"/>
      <c r="EAY1" s="120"/>
      <c r="EAZ1" s="120"/>
      <c r="EBA1" s="120"/>
      <c r="EBB1" s="120"/>
      <c r="EBC1" s="120"/>
      <c r="EBD1" s="120"/>
      <c r="EBE1" s="120"/>
      <c r="EBF1" s="120"/>
      <c r="EBG1" s="120"/>
      <c r="EBH1" s="120"/>
      <c r="EBI1" s="120"/>
      <c r="EBJ1" s="120"/>
      <c r="EBK1" s="120"/>
      <c r="EBL1" s="120"/>
      <c r="EBM1" s="120"/>
      <c r="EBN1" s="120"/>
      <c r="EBO1" s="120"/>
      <c r="EBP1" s="120"/>
      <c r="EBQ1" s="120"/>
      <c r="EBR1" s="120"/>
      <c r="EBS1" s="120"/>
      <c r="EBT1" s="120"/>
      <c r="EBU1" s="120"/>
      <c r="EBV1" s="120"/>
      <c r="EBW1" s="120"/>
      <c r="EBX1" s="120"/>
      <c r="EBY1" s="120"/>
      <c r="EBZ1" s="120"/>
      <c r="ECA1" s="120"/>
      <c r="ECB1" s="120"/>
      <c r="ECC1" s="120"/>
      <c r="ECD1" s="120"/>
      <c r="ECE1" s="120"/>
      <c r="ECF1" s="120"/>
      <c r="ECG1" s="120"/>
      <c r="ECH1" s="120"/>
      <c r="ECI1" s="120"/>
      <c r="ECJ1" s="120"/>
      <c r="ECK1" s="120"/>
      <c r="ECL1" s="120"/>
      <c r="ECM1" s="120"/>
      <c r="ECN1" s="120"/>
      <c r="ECO1" s="120"/>
      <c r="ECP1" s="120"/>
      <c r="ECQ1" s="120"/>
      <c r="ECR1" s="120"/>
      <c r="ECS1" s="120"/>
      <c r="ECT1" s="120"/>
      <c r="ECU1" s="120"/>
      <c r="ECV1" s="120"/>
      <c r="ECW1" s="120"/>
      <c r="ECX1" s="120"/>
      <c r="ECY1" s="120"/>
      <c r="ECZ1" s="120"/>
      <c r="EDA1" s="120"/>
      <c r="EDB1" s="120"/>
      <c r="EDC1" s="120"/>
      <c r="EDD1" s="120"/>
      <c r="EDE1" s="120"/>
      <c r="EDF1" s="120"/>
      <c r="EDG1" s="120"/>
      <c r="EDH1" s="120"/>
      <c r="EDI1" s="120"/>
      <c r="EDJ1" s="120"/>
      <c r="EDK1" s="120"/>
      <c r="EDL1" s="120"/>
      <c r="EDM1" s="120"/>
      <c r="EDN1" s="120"/>
      <c r="EDO1" s="120"/>
      <c r="EDP1" s="120"/>
      <c r="EDQ1" s="120"/>
      <c r="EDR1" s="120"/>
      <c r="EDS1" s="120"/>
      <c r="EDT1" s="120"/>
      <c r="EDU1" s="120"/>
      <c r="EDV1" s="120"/>
      <c r="EDW1" s="120"/>
      <c r="EDX1" s="120"/>
      <c r="EDY1" s="120"/>
      <c r="EDZ1" s="120"/>
      <c r="EEA1" s="120"/>
      <c r="EEB1" s="120"/>
      <c r="EEC1" s="120"/>
      <c r="EED1" s="120"/>
      <c r="EEE1" s="120"/>
      <c r="EEF1" s="120"/>
      <c r="EEG1" s="120"/>
      <c r="EEH1" s="120"/>
      <c r="EEI1" s="120"/>
      <c r="EEJ1" s="120"/>
      <c r="EEK1" s="120"/>
      <c r="EEL1" s="120"/>
      <c r="EEM1" s="120"/>
      <c r="EEN1" s="120"/>
      <c r="EEO1" s="120"/>
      <c r="EEP1" s="120"/>
      <c r="EEQ1" s="120"/>
      <c r="EER1" s="120"/>
      <c r="EES1" s="120"/>
      <c r="EET1" s="120"/>
      <c r="EEU1" s="120"/>
      <c r="EEV1" s="120"/>
      <c r="EEW1" s="120"/>
      <c r="EEX1" s="120"/>
      <c r="EEY1" s="120"/>
      <c r="EEZ1" s="120"/>
      <c r="EFA1" s="120"/>
      <c r="EFB1" s="120"/>
      <c r="EFC1" s="120"/>
      <c r="EFD1" s="120"/>
      <c r="EFE1" s="120"/>
      <c r="EFF1" s="120"/>
      <c r="EFG1" s="120"/>
      <c r="EFH1" s="120"/>
      <c r="EFI1" s="120"/>
      <c r="EFJ1" s="120"/>
      <c r="EFK1" s="120"/>
      <c r="EFL1" s="120"/>
      <c r="EFM1" s="120"/>
      <c r="EFN1" s="120"/>
      <c r="EFO1" s="120"/>
      <c r="EFP1" s="120"/>
      <c r="EFQ1" s="120"/>
      <c r="EFR1" s="120"/>
      <c r="EFS1" s="120"/>
      <c r="EFT1" s="120"/>
      <c r="EFU1" s="120"/>
      <c r="EFV1" s="120"/>
      <c r="EFW1" s="120"/>
      <c r="EFX1" s="120"/>
      <c r="EFY1" s="120"/>
      <c r="EFZ1" s="120"/>
      <c r="EGA1" s="120"/>
      <c r="EGB1" s="120"/>
      <c r="EGC1" s="120"/>
      <c r="EGD1" s="120"/>
      <c r="EGE1" s="120"/>
      <c r="EGF1" s="120"/>
      <c r="EGG1" s="120"/>
      <c r="EGH1" s="120"/>
      <c r="EGI1" s="120"/>
      <c r="EGJ1" s="120"/>
      <c r="EGK1" s="120"/>
      <c r="EGL1" s="120"/>
      <c r="EGM1" s="120"/>
      <c r="EGN1" s="120"/>
      <c r="EGO1" s="120"/>
      <c r="EGP1" s="120"/>
      <c r="EGQ1" s="120"/>
      <c r="EGR1" s="120"/>
      <c r="EGS1" s="120"/>
      <c r="EGT1" s="120"/>
      <c r="EGU1" s="120"/>
      <c r="EGV1" s="120"/>
      <c r="EGW1" s="120"/>
      <c r="EGX1" s="120"/>
      <c r="EGY1" s="120"/>
      <c r="EGZ1" s="120"/>
      <c r="EHA1" s="120"/>
      <c r="EHB1" s="120"/>
      <c r="EHC1" s="120"/>
      <c r="EHD1" s="120"/>
      <c r="EHE1" s="120"/>
      <c r="EHF1" s="120"/>
      <c r="EHG1" s="120"/>
      <c r="EHH1" s="120"/>
      <c r="EHI1" s="120"/>
      <c r="EHJ1" s="120"/>
      <c r="EHK1" s="120"/>
      <c r="EHL1" s="120"/>
      <c r="EHM1" s="120"/>
      <c r="EHN1" s="120"/>
      <c r="EHO1" s="120"/>
      <c r="EHP1" s="120"/>
      <c r="EHQ1" s="120"/>
      <c r="EHR1" s="120"/>
      <c r="EHS1" s="120"/>
      <c r="EHT1" s="120"/>
      <c r="EHU1" s="120"/>
      <c r="EHV1" s="120"/>
      <c r="EHW1" s="120"/>
      <c r="EHX1" s="120"/>
      <c r="EHY1" s="120"/>
      <c r="EHZ1" s="120"/>
      <c r="EIA1" s="120"/>
      <c r="EIB1" s="120"/>
      <c r="EIC1" s="120"/>
      <c r="EID1" s="120"/>
      <c r="EIE1" s="120"/>
      <c r="EIF1" s="120"/>
      <c r="EIG1" s="120"/>
      <c r="EIH1" s="120"/>
      <c r="EII1" s="120"/>
      <c r="EIJ1" s="120"/>
      <c r="EIK1" s="120"/>
      <c r="EIL1" s="120"/>
      <c r="EIM1" s="120"/>
      <c r="EIN1" s="120"/>
      <c r="EIO1" s="120"/>
      <c r="EIP1" s="120"/>
      <c r="EIQ1" s="120"/>
      <c r="EIR1" s="120"/>
      <c r="EIS1" s="120"/>
      <c r="EIT1" s="120"/>
      <c r="EIU1" s="120"/>
      <c r="EIV1" s="120"/>
      <c r="EIW1" s="120"/>
      <c r="EIX1" s="120"/>
      <c r="EIY1" s="120"/>
      <c r="EIZ1" s="120"/>
      <c r="EJA1" s="120"/>
      <c r="EJB1" s="120"/>
      <c r="EJC1" s="120"/>
      <c r="EJD1" s="120"/>
      <c r="EJE1" s="120"/>
      <c r="EJF1" s="120"/>
      <c r="EJG1" s="120"/>
      <c r="EJH1" s="120"/>
      <c r="EJI1" s="120"/>
      <c r="EJJ1" s="120"/>
      <c r="EJK1" s="120"/>
      <c r="EJL1" s="120"/>
      <c r="EJM1" s="120"/>
      <c r="EJN1" s="120"/>
      <c r="EJO1" s="120"/>
      <c r="EJP1" s="120"/>
      <c r="EJQ1" s="120"/>
      <c r="EJR1" s="120"/>
      <c r="EJS1" s="120"/>
      <c r="EJT1" s="120"/>
      <c r="EJU1" s="120"/>
      <c r="EJV1" s="120"/>
      <c r="EJW1" s="120"/>
      <c r="EJX1" s="120"/>
      <c r="EJY1" s="120"/>
      <c r="EJZ1" s="120"/>
      <c r="EKA1" s="120"/>
      <c r="EKB1" s="120"/>
      <c r="EKC1" s="120"/>
      <c r="EKD1" s="120"/>
      <c r="EKE1" s="120"/>
      <c r="EKF1" s="120"/>
      <c r="EKG1" s="120"/>
      <c r="EKH1" s="120"/>
      <c r="EKI1" s="120"/>
      <c r="EKJ1" s="120"/>
      <c r="EKK1" s="120"/>
      <c r="EKL1" s="120"/>
      <c r="EKM1" s="120"/>
      <c r="EKN1" s="120"/>
      <c r="EKO1" s="120"/>
      <c r="EKP1" s="120"/>
      <c r="EKQ1" s="120"/>
      <c r="EKR1" s="120"/>
      <c r="EKS1" s="120"/>
      <c r="EKT1" s="120"/>
      <c r="EKU1" s="120"/>
      <c r="EKV1" s="120"/>
      <c r="EKW1" s="120"/>
      <c r="EKX1" s="120"/>
      <c r="EKY1" s="120"/>
      <c r="EKZ1" s="120"/>
      <c r="ELA1" s="120"/>
      <c r="ELB1" s="120"/>
      <c r="ELC1" s="120"/>
      <c r="ELD1" s="120"/>
      <c r="ELE1" s="120"/>
      <c r="ELF1" s="120"/>
      <c r="ELG1" s="120"/>
      <c r="ELH1" s="120"/>
      <c r="ELI1" s="120"/>
      <c r="ELJ1" s="120"/>
      <c r="ELK1" s="120"/>
      <c r="ELL1" s="120"/>
      <c r="ELM1" s="120"/>
      <c r="ELN1" s="120"/>
      <c r="ELO1" s="120"/>
      <c r="ELP1" s="120"/>
      <c r="ELQ1" s="120"/>
      <c r="ELR1" s="120"/>
      <c r="ELS1" s="120"/>
      <c r="ELT1" s="120"/>
      <c r="ELU1" s="120"/>
      <c r="ELV1" s="120"/>
      <c r="ELW1" s="120"/>
      <c r="ELX1" s="120"/>
      <c r="ELY1" s="120"/>
      <c r="ELZ1" s="120"/>
      <c r="EMA1" s="120"/>
      <c r="EMB1" s="120"/>
      <c r="EMC1" s="120"/>
      <c r="EMD1" s="120"/>
      <c r="EME1" s="120"/>
      <c r="EMF1" s="120"/>
      <c r="EMG1" s="120"/>
      <c r="EMH1" s="120"/>
      <c r="EMI1" s="120"/>
      <c r="EMJ1" s="120"/>
      <c r="EMK1" s="120"/>
      <c r="EML1" s="120"/>
      <c r="EMM1" s="120"/>
      <c r="EMN1" s="120"/>
      <c r="EMO1" s="120"/>
      <c r="EMP1" s="120"/>
      <c r="EMQ1" s="120"/>
      <c r="EMR1" s="120"/>
      <c r="EMS1" s="120"/>
      <c r="EMT1" s="120"/>
      <c r="EMU1" s="120"/>
      <c r="EMV1" s="120"/>
      <c r="EMW1" s="120"/>
      <c r="EMX1" s="120"/>
      <c r="EMY1" s="120"/>
      <c r="EMZ1" s="120"/>
      <c r="ENA1" s="120"/>
      <c r="ENB1" s="120"/>
      <c r="ENC1" s="120"/>
      <c r="END1" s="120"/>
      <c r="ENE1" s="120"/>
      <c r="ENF1" s="120"/>
      <c r="ENG1" s="120"/>
      <c r="ENH1" s="120"/>
      <c r="ENI1" s="120"/>
      <c r="ENJ1" s="120"/>
      <c r="ENK1" s="120"/>
      <c r="ENL1" s="120"/>
      <c r="ENM1" s="120"/>
      <c r="ENN1" s="120"/>
      <c r="ENO1" s="120"/>
      <c r="ENP1" s="120"/>
      <c r="ENQ1" s="120"/>
      <c r="ENR1" s="120"/>
      <c r="ENS1" s="120"/>
      <c r="ENT1" s="120"/>
      <c r="ENU1" s="120"/>
      <c r="ENV1" s="120"/>
      <c r="ENW1" s="120"/>
      <c r="ENX1" s="120"/>
      <c r="ENY1" s="120"/>
      <c r="ENZ1" s="120"/>
      <c r="EOA1" s="120"/>
      <c r="EOB1" s="120"/>
      <c r="EOC1" s="120"/>
      <c r="EOD1" s="120"/>
      <c r="EOE1" s="120"/>
      <c r="EOF1" s="120"/>
      <c r="EOG1" s="120"/>
      <c r="EOH1" s="120"/>
      <c r="EOI1" s="120"/>
      <c r="EOJ1" s="120"/>
      <c r="EOK1" s="120"/>
      <c r="EOL1" s="120"/>
      <c r="EOM1" s="120"/>
      <c r="EON1" s="120"/>
      <c r="EOO1" s="120"/>
      <c r="EOP1" s="120"/>
      <c r="EOQ1" s="120"/>
      <c r="EOR1" s="120"/>
      <c r="EOS1" s="120"/>
      <c r="EOT1" s="120"/>
      <c r="EOU1" s="120"/>
      <c r="EOV1" s="120"/>
      <c r="EOW1" s="120"/>
      <c r="EOX1" s="120"/>
      <c r="EOY1" s="120"/>
      <c r="EOZ1" s="120"/>
      <c r="EPA1" s="120"/>
      <c r="EPB1" s="120"/>
      <c r="EPC1" s="120"/>
      <c r="EPD1" s="120"/>
      <c r="EPE1" s="120"/>
      <c r="EPF1" s="120"/>
      <c r="EPG1" s="120"/>
      <c r="EPH1" s="120"/>
      <c r="EPI1" s="120"/>
      <c r="EPJ1" s="120"/>
      <c r="EPK1" s="120"/>
      <c r="EPL1" s="120"/>
      <c r="EPM1" s="120"/>
      <c r="EPN1" s="120"/>
      <c r="EPO1" s="120"/>
      <c r="EPP1" s="120"/>
      <c r="EPQ1" s="120"/>
      <c r="EPR1" s="120"/>
      <c r="EPS1" s="120"/>
      <c r="EPT1" s="120"/>
      <c r="EPU1" s="120"/>
      <c r="EPV1" s="120"/>
      <c r="EPW1" s="120"/>
      <c r="EPX1" s="120"/>
      <c r="EPY1" s="120"/>
      <c r="EPZ1" s="120"/>
      <c r="EQA1" s="120"/>
      <c r="EQB1" s="120"/>
      <c r="EQC1" s="120"/>
      <c r="EQD1" s="120"/>
      <c r="EQE1" s="120"/>
      <c r="EQF1" s="120"/>
      <c r="EQG1" s="120"/>
      <c r="EQH1" s="120"/>
      <c r="EQI1" s="120"/>
      <c r="EQJ1" s="120"/>
      <c r="EQK1" s="120"/>
      <c r="EQL1" s="120"/>
      <c r="EQM1" s="120"/>
      <c r="EQN1" s="120"/>
      <c r="EQO1" s="120"/>
      <c r="EQP1" s="120"/>
      <c r="EQQ1" s="120"/>
      <c r="EQR1" s="120"/>
      <c r="EQS1" s="120"/>
      <c r="EQT1" s="120"/>
      <c r="EQU1" s="120"/>
      <c r="EQV1" s="120"/>
      <c r="EQW1" s="120"/>
      <c r="EQX1" s="120"/>
      <c r="EQY1" s="120"/>
      <c r="EQZ1" s="120"/>
      <c r="ERA1" s="120"/>
      <c r="ERB1" s="120"/>
      <c r="ERC1" s="120"/>
      <c r="ERD1" s="120"/>
      <c r="ERE1" s="120"/>
      <c r="ERF1" s="120"/>
      <c r="ERG1" s="120"/>
      <c r="ERH1" s="120"/>
      <c r="ERI1" s="120"/>
      <c r="ERJ1" s="120"/>
      <c r="ERK1" s="120"/>
      <c r="ERL1" s="120"/>
      <c r="ERM1" s="120"/>
      <c r="ERN1" s="120"/>
      <c r="ERO1" s="120"/>
      <c r="ERP1" s="120"/>
      <c r="ERQ1" s="120"/>
      <c r="ERR1" s="120"/>
      <c r="ERS1" s="120"/>
      <c r="ERT1" s="120"/>
      <c r="ERU1" s="120"/>
      <c r="ERV1" s="120"/>
      <c r="ERW1" s="120"/>
      <c r="ERX1" s="120"/>
      <c r="ERY1" s="120"/>
      <c r="ERZ1" s="120"/>
      <c r="ESA1" s="120"/>
      <c r="ESB1" s="120"/>
      <c r="ESC1" s="120"/>
      <c r="ESD1" s="120"/>
      <c r="ESE1" s="120"/>
      <c r="ESF1" s="120"/>
      <c r="ESG1" s="120"/>
      <c r="ESH1" s="120"/>
      <c r="ESI1" s="120"/>
      <c r="ESJ1" s="120"/>
      <c r="ESK1" s="120"/>
      <c r="ESL1" s="120"/>
      <c r="ESM1" s="120"/>
      <c r="ESN1" s="120"/>
      <c r="ESO1" s="120"/>
      <c r="ESP1" s="120"/>
      <c r="ESQ1" s="120"/>
      <c r="ESR1" s="120"/>
      <c r="ESS1" s="120"/>
      <c r="EST1" s="120"/>
      <c r="ESU1" s="120"/>
      <c r="ESV1" s="120"/>
      <c r="ESW1" s="120"/>
      <c r="ESX1" s="120"/>
      <c r="ESY1" s="120"/>
      <c r="ESZ1" s="120"/>
      <c r="ETA1" s="120"/>
      <c r="ETB1" s="120"/>
      <c r="ETC1" s="120"/>
      <c r="ETD1" s="120"/>
      <c r="ETE1" s="120"/>
      <c r="ETF1" s="120"/>
      <c r="ETG1" s="120"/>
      <c r="ETH1" s="120"/>
      <c r="ETI1" s="120"/>
      <c r="ETJ1" s="120"/>
      <c r="ETK1" s="120"/>
      <c r="ETL1" s="120"/>
      <c r="ETM1" s="120"/>
      <c r="ETN1" s="120"/>
      <c r="ETO1" s="120"/>
      <c r="ETP1" s="120"/>
      <c r="ETQ1" s="120"/>
      <c r="ETR1" s="120"/>
      <c r="ETS1" s="120"/>
      <c r="ETT1" s="120"/>
      <c r="ETU1" s="120"/>
      <c r="ETV1" s="120"/>
      <c r="ETW1" s="120"/>
      <c r="ETX1" s="120"/>
      <c r="ETY1" s="120"/>
      <c r="ETZ1" s="120"/>
      <c r="EUA1" s="120"/>
      <c r="EUB1" s="120"/>
      <c r="EUC1" s="120"/>
      <c r="EUD1" s="120"/>
      <c r="EUE1" s="120"/>
      <c r="EUF1" s="120"/>
      <c r="EUG1" s="120"/>
      <c r="EUH1" s="120"/>
      <c r="EUI1" s="120"/>
      <c r="EUJ1" s="120"/>
      <c r="EUK1" s="120"/>
      <c r="EUL1" s="120"/>
      <c r="EUM1" s="120"/>
      <c r="EUN1" s="120"/>
      <c r="EUO1" s="120"/>
      <c r="EUP1" s="120"/>
      <c r="EUQ1" s="120"/>
      <c r="EUR1" s="120"/>
      <c r="EUS1" s="120"/>
      <c r="EUT1" s="120"/>
      <c r="EUU1" s="120"/>
      <c r="EUV1" s="120"/>
      <c r="EUW1" s="120"/>
      <c r="EUX1" s="120"/>
      <c r="EUY1" s="120"/>
      <c r="EUZ1" s="120"/>
      <c r="EVA1" s="120"/>
      <c r="EVB1" s="120"/>
      <c r="EVC1" s="120"/>
      <c r="EVD1" s="120"/>
      <c r="EVE1" s="120"/>
      <c r="EVF1" s="120"/>
      <c r="EVG1" s="120"/>
      <c r="EVH1" s="120"/>
      <c r="EVI1" s="120"/>
      <c r="EVJ1" s="120"/>
      <c r="EVK1" s="120"/>
      <c r="EVL1" s="120"/>
      <c r="EVM1" s="120"/>
      <c r="EVN1" s="120"/>
      <c r="EVO1" s="120"/>
      <c r="EVP1" s="120"/>
      <c r="EVQ1" s="120"/>
      <c r="EVR1" s="120"/>
      <c r="EVS1" s="120"/>
      <c r="EVT1" s="120"/>
      <c r="EVU1" s="120"/>
      <c r="EVV1" s="120"/>
      <c r="EVW1" s="120"/>
      <c r="EVX1" s="120"/>
      <c r="EVY1" s="120"/>
      <c r="EVZ1" s="120"/>
      <c r="EWA1" s="120"/>
      <c r="EWB1" s="120"/>
      <c r="EWC1" s="120"/>
      <c r="EWD1" s="120"/>
      <c r="EWE1" s="120"/>
      <c r="EWF1" s="120"/>
      <c r="EWG1" s="120"/>
      <c r="EWH1" s="120"/>
      <c r="EWI1" s="120"/>
      <c r="EWJ1" s="120"/>
      <c r="EWK1" s="120"/>
      <c r="EWL1" s="120"/>
      <c r="EWM1" s="120"/>
      <c r="EWN1" s="120"/>
      <c r="EWO1" s="120"/>
      <c r="EWP1" s="120"/>
      <c r="EWQ1" s="120"/>
      <c r="EWR1" s="120"/>
      <c r="EWS1" s="120"/>
      <c r="EWT1" s="120"/>
      <c r="EWU1" s="120"/>
      <c r="EWV1" s="120"/>
      <c r="EWW1" s="120"/>
      <c r="EWX1" s="120"/>
      <c r="EWY1" s="120"/>
      <c r="EWZ1" s="120"/>
      <c r="EXA1" s="120"/>
      <c r="EXB1" s="120"/>
      <c r="EXC1" s="120"/>
      <c r="EXD1" s="120"/>
      <c r="EXE1" s="120"/>
      <c r="EXF1" s="120"/>
      <c r="EXG1" s="120"/>
      <c r="EXH1" s="120"/>
      <c r="EXI1" s="120"/>
      <c r="EXJ1" s="120"/>
      <c r="EXK1" s="120"/>
      <c r="EXL1" s="120"/>
      <c r="EXM1" s="120"/>
      <c r="EXN1" s="120"/>
      <c r="EXO1" s="120"/>
      <c r="EXP1" s="120"/>
      <c r="EXQ1" s="120"/>
      <c r="EXR1" s="120"/>
      <c r="EXS1" s="120"/>
      <c r="EXT1" s="120"/>
      <c r="EXU1" s="120"/>
      <c r="EXV1" s="120"/>
      <c r="EXW1" s="120"/>
      <c r="EXX1" s="120"/>
      <c r="EXY1" s="120"/>
      <c r="EXZ1" s="120"/>
      <c r="EYA1" s="120"/>
      <c r="EYB1" s="120"/>
      <c r="EYC1" s="120"/>
      <c r="EYD1" s="120"/>
      <c r="EYE1" s="120"/>
      <c r="EYF1" s="120"/>
      <c r="EYG1" s="120"/>
      <c r="EYH1" s="120"/>
      <c r="EYI1" s="120"/>
      <c r="EYJ1" s="120"/>
      <c r="EYK1" s="120"/>
      <c r="EYL1" s="120"/>
      <c r="EYM1" s="120"/>
      <c r="EYN1" s="120"/>
      <c r="EYO1" s="120"/>
      <c r="EYP1" s="120"/>
      <c r="EYQ1" s="120"/>
      <c r="EYR1" s="120"/>
      <c r="EYS1" s="120"/>
      <c r="EYT1" s="120"/>
      <c r="EYU1" s="120"/>
      <c r="EYV1" s="120"/>
      <c r="EYW1" s="120"/>
      <c r="EYX1" s="120"/>
      <c r="EYY1" s="120"/>
      <c r="EYZ1" s="120"/>
      <c r="EZA1" s="120"/>
      <c r="EZB1" s="120"/>
      <c r="EZC1" s="120"/>
      <c r="EZD1" s="120"/>
      <c r="EZE1" s="120"/>
      <c r="EZF1" s="120"/>
      <c r="EZG1" s="120"/>
      <c r="EZH1" s="120"/>
      <c r="EZI1" s="120"/>
      <c r="EZJ1" s="120"/>
      <c r="EZK1" s="120"/>
      <c r="EZL1" s="120"/>
      <c r="EZM1" s="120"/>
      <c r="EZN1" s="120"/>
      <c r="EZO1" s="120"/>
      <c r="EZP1" s="120"/>
      <c r="EZQ1" s="120"/>
      <c r="EZR1" s="120"/>
      <c r="EZS1" s="120"/>
      <c r="EZT1" s="120"/>
      <c r="EZU1" s="120"/>
      <c r="EZV1" s="120"/>
      <c r="EZW1" s="120"/>
      <c r="EZX1" s="120"/>
      <c r="EZY1" s="120"/>
      <c r="EZZ1" s="120"/>
      <c r="FAA1" s="120"/>
      <c r="FAB1" s="120"/>
      <c r="FAC1" s="120"/>
      <c r="FAD1" s="120"/>
      <c r="FAE1" s="120"/>
      <c r="FAF1" s="120"/>
      <c r="FAG1" s="120"/>
      <c r="FAH1" s="120"/>
      <c r="FAI1" s="120"/>
      <c r="FAJ1" s="120"/>
      <c r="FAK1" s="120"/>
      <c r="FAL1" s="120"/>
      <c r="FAM1" s="120"/>
      <c r="FAN1" s="120"/>
      <c r="FAO1" s="120"/>
      <c r="FAP1" s="120"/>
      <c r="FAQ1" s="120"/>
      <c r="FAR1" s="120"/>
      <c r="FAS1" s="120"/>
      <c r="FAT1" s="120"/>
      <c r="FAU1" s="120"/>
      <c r="FAV1" s="120"/>
      <c r="FAW1" s="120"/>
      <c r="FAX1" s="120"/>
      <c r="FAY1" s="120"/>
      <c r="FAZ1" s="120"/>
      <c r="FBA1" s="120"/>
      <c r="FBB1" s="120"/>
      <c r="FBC1" s="120"/>
      <c r="FBD1" s="120"/>
      <c r="FBE1" s="120"/>
      <c r="FBF1" s="120"/>
      <c r="FBG1" s="120"/>
      <c r="FBH1" s="120"/>
      <c r="FBI1" s="120"/>
      <c r="FBJ1" s="120"/>
      <c r="FBK1" s="120"/>
      <c r="FBL1" s="120"/>
      <c r="FBM1" s="120"/>
      <c r="FBN1" s="120"/>
      <c r="FBO1" s="120"/>
      <c r="FBP1" s="120"/>
      <c r="FBQ1" s="120"/>
      <c r="FBR1" s="120"/>
      <c r="FBS1" s="120"/>
      <c r="FBT1" s="120"/>
      <c r="FBU1" s="120"/>
      <c r="FBV1" s="120"/>
      <c r="FBW1" s="120"/>
      <c r="FBX1" s="120"/>
      <c r="FBY1" s="120"/>
      <c r="FBZ1" s="120"/>
      <c r="FCA1" s="120"/>
      <c r="FCB1" s="120"/>
      <c r="FCC1" s="120"/>
      <c r="FCD1" s="120"/>
      <c r="FCE1" s="120"/>
      <c r="FCF1" s="120"/>
      <c r="FCG1" s="120"/>
      <c r="FCH1" s="120"/>
      <c r="FCI1" s="120"/>
      <c r="FCJ1" s="120"/>
      <c r="FCK1" s="120"/>
      <c r="FCL1" s="120"/>
      <c r="FCM1" s="120"/>
      <c r="FCN1" s="120"/>
      <c r="FCO1" s="120"/>
      <c r="FCP1" s="120"/>
      <c r="FCQ1" s="120"/>
      <c r="FCR1" s="120"/>
      <c r="FCS1" s="120"/>
      <c r="FCT1" s="120"/>
      <c r="FCU1" s="120"/>
      <c r="FCV1" s="120"/>
      <c r="FCW1" s="120"/>
      <c r="FCX1" s="120"/>
      <c r="FCY1" s="120"/>
      <c r="FCZ1" s="120"/>
      <c r="FDA1" s="120"/>
      <c r="FDB1" s="120"/>
      <c r="FDC1" s="120"/>
      <c r="FDD1" s="120"/>
      <c r="FDE1" s="120"/>
      <c r="FDF1" s="120"/>
      <c r="FDG1" s="120"/>
      <c r="FDH1" s="120"/>
      <c r="FDI1" s="120"/>
      <c r="FDJ1" s="120"/>
      <c r="FDK1" s="120"/>
      <c r="FDL1" s="120"/>
      <c r="FDM1" s="120"/>
      <c r="FDN1" s="120"/>
      <c r="FDO1" s="120"/>
      <c r="FDP1" s="120"/>
      <c r="FDQ1" s="120"/>
      <c r="FDR1" s="120"/>
      <c r="FDS1" s="120"/>
      <c r="FDT1" s="120"/>
      <c r="FDU1" s="120"/>
      <c r="FDV1" s="120"/>
      <c r="FDW1" s="120"/>
      <c r="FDX1" s="120"/>
      <c r="FDY1" s="120"/>
      <c r="FDZ1" s="120"/>
      <c r="FEA1" s="120"/>
      <c r="FEB1" s="120"/>
      <c r="FEC1" s="120"/>
      <c r="FED1" s="120"/>
      <c r="FEE1" s="120"/>
      <c r="FEF1" s="120"/>
      <c r="FEG1" s="120"/>
      <c r="FEH1" s="120"/>
      <c r="FEI1" s="120"/>
      <c r="FEJ1" s="120"/>
      <c r="FEK1" s="120"/>
      <c r="FEL1" s="120"/>
      <c r="FEM1" s="120"/>
      <c r="FEN1" s="120"/>
      <c r="FEO1" s="120"/>
      <c r="FEP1" s="120"/>
      <c r="FEQ1" s="120"/>
      <c r="FER1" s="120"/>
      <c r="FES1" s="120"/>
      <c r="FET1" s="120"/>
      <c r="FEU1" s="120"/>
      <c r="FEV1" s="120"/>
      <c r="FEW1" s="120"/>
      <c r="FEX1" s="120"/>
      <c r="FEY1" s="120"/>
      <c r="FEZ1" s="120"/>
      <c r="FFA1" s="120"/>
      <c r="FFB1" s="120"/>
      <c r="FFC1" s="120"/>
      <c r="FFD1" s="120"/>
      <c r="FFE1" s="120"/>
      <c r="FFF1" s="120"/>
      <c r="FFG1" s="120"/>
      <c r="FFH1" s="120"/>
      <c r="FFI1" s="120"/>
      <c r="FFJ1" s="120"/>
      <c r="FFK1" s="120"/>
      <c r="FFL1" s="120"/>
      <c r="FFM1" s="120"/>
      <c r="FFN1" s="120"/>
      <c r="FFO1" s="120"/>
      <c r="FFP1" s="120"/>
      <c r="FFQ1" s="120"/>
      <c r="FFR1" s="120"/>
      <c r="FFS1" s="120"/>
      <c r="FFT1" s="120"/>
      <c r="FFU1" s="120"/>
      <c r="FFV1" s="120"/>
      <c r="FFW1" s="120"/>
      <c r="FFX1" s="120"/>
      <c r="FFY1" s="120"/>
      <c r="FFZ1" s="120"/>
      <c r="FGA1" s="120"/>
      <c r="FGB1" s="120"/>
      <c r="FGC1" s="120"/>
      <c r="FGD1" s="120"/>
      <c r="FGE1" s="120"/>
      <c r="FGF1" s="120"/>
      <c r="FGG1" s="120"/>
      <c r="FGH1" s="120"/>
      <c r="FGI1" s="120"/>
      <c r="FGJ1" s="120"/>
      <c r="FGK1" s="120"/>
      <c r="FGL1" s="120"/>
      <c r="FGM1" s="120"/>
      <c r="FGN1" s="120"/>
      <c r="FGO1" s="120"/>
      <c r="FGP1" s="120"/>
      <c r="FGQ1" s="120"/>
      <c r="FGR1" s="120"/>
      <c r="FGS1" s="120"/>
      <c r="FGT1" s="120"/>
      <c r="FGU1" s="120"/>
      <c r="FGV1" s="120"/>
      <c r="FGW1" s="120"/>
      <c r="FGX1" s="120"/>
      <c r="FGY1" s="120"/>
      <c r="FGZ1" s="120"/>
      <c r="FHA1" s="120"/>
      <c r="FHB1" s="120"/>
      <c r="FHC1" s="120"/>
      <c r="FHD1" s="120"/>
      <c r="FHE1" s="120"/>
      <c r="FHF1" s="120"/>
      <c r="FHG1" s="120"/>
      <c r="FHH1" s="120"/>
      <c r="FHI1" s="120"/>
      <c r="FHJ1" s="120"/>
      <c r="FHK1" s="120"/>
      <c r="FHL1" s="120"/>
      <c r="FHM1" s="120"/>
      <c r="FHN1" s="120"/>
      <c r="FHO1" s="120"/>
      <c r="FHP1" s="120"/>
      <c r="FHQ1" s="120"/>
      <c r="FHR1" s="120"/>
      <c r="FHS1" s="120"/>
      <c r="FHT1" s="120"/>
      <c r="FHU1" s="120"/>
      <c r="FHV1" s="120"/>
      <c r="FHW1" s="120"/>
      <c r="FHX1" s="120"/>
      <c r="FHY1" s="120"/>
      <c r="FHZ1" s="120"/>
      <c r="FIA1" s="120"/>
      <c r="FIB1" s="120"/>
      <c r="FIC1" s="120"/>
      <c r="FID1" s="120"/>
      <c r="FIE1" s="120"/>
      <c r="FIF1" s="120"/>
      <c r="FIG1" s="120"/>
      <c r="FIH1" s="120"/>
      <c r="FII1" s="120"/>
      <c r="FIJ1" s="120"/>
      <c r="FIK1" s="120"/>
      <c r="FIL1" s="120"/>
      <c r="FIM1" s="120"/>
      <c r="FIN1" s="120"/>
      <c r="FIO1" s="120"/>
      <c r="FIP1" s="120"/>
      <c r="FIQ1" s="120"/>
      <c r="FIR1" s="120"/>
      <c r="FIS1" s="120"/>
      <c r="FIT1" s="120"/>
      <c r="FIU1" s="120"/>
      <c r="FIV1" s="120"/>
      <c r="FIW1" s="120"/>
      <c r="FIX1" s="120"/>
      <c r="FIY1" s="120"/>
      <c r="FIZ1" s="120"/>
      <c r="FJA1" s="120"/>
      <c r="FJB1" s="120"/>
      <c r="FJC1" s="120"/>
      <c r="FJD1" s="120"/>
      <c r="FJE1" s="120"/>
      <c r="FJF1" s="120"/>
      <c r="FJG1" s="120"/>
      <c r="FJH1" s="120"/>
      <c r="FJI1" s="120"/>
      <c r="FJJ1" s="120"/>
      <c r="FJK1" s="120"/>
      <c r="FJL1" s="120"/>
      <c r="FJM1" s="120"/>
      <c r="FJN1" s="120"/>
      <c r="FJO1" s="120"/>
      <c r="FJP1" s="120"/>
      <c r="FJQ1" s="120"/>
      <c r="FJR1" s="120"/>
      <c r="FJS1" s="120"/>
      <c r="FJT1" s="120"/>
      <c r="FJU1" s="120"/>
      <c r="FJV1" s="120"/>
      <c r="FJW1" s="120"/>
      <c r="FJX1" s="120"/>
      <c r="FJY1" s="120"/>
      <c r="FJZ1" s="120"/>
      <c r="FKA1" s="120"/>
      <c r="FKB1" s="120"/>
      <c r="FKC1" s="120"/>
      <c r="FKD1" s="120"/>
      <c r="FKE1" s="120"/>
      <c r="FKF1" s="120"/>
      <c r="FKG1" s="120"/>
      <c r="FKH1" s="120"/>
      <c r="FKI1" s="120"/>
      <c r="FKJ1" s="120"/>
      <c r="FKK1" s="120"/>
      <c r="FKL1" s="120"/>
      <c r="FKM1" s="120"/>
      <c r="FKN1" s="120"/>
      <c r="FKO1" s="120"/>
      <c r="FKP1" s="120"/>
      <c r="FKQ1" s="120"/>
      <c r="FKR1" s="120"/>
      <c r="FKS1" s="120"/>
      <c r="FKT1" s="120"/>
      <c r="FKU1" s="120"/>
      <c r="FKV1" s="120"/>
      <c r="FKW1" s="120"/>
      <c r="FKX1" s="120"/>
      <c r="FKY1" s="120"/>
      <c r="FKZ1" s="120"/>
      <c r="FLA1" s="120"/>
      <c r="FLB1" s="120"/>
      <c r="FLC1" s="120"/>
      <c r="FLD1" s="120"/>
      <c r="FLE1" s="120"/>
      <c r="FLF1" s="120"/>
      <c r="FLG1" s="120"/>
      <c r="FLH1" s="120"/>
      <c r="FLI1" s="120"/>
      <c r="FLJ1" s="120"/>
      <c r="FLK1" s="120"/>
      <c r="FLL1" s="120"/>
      <c r="FLM1" s="120"/>
      <c r="FLN1" s="120"/>
      <c r="FLO1" s="120"/>
      <c r="FLP1" s="120"/>
      <c r="FLQ1" s="120"/>
      <c r="FLR1" s="120"/>
      <c r="FLS1" s="120"/>
      <c r="FLT1" s="120"/>
      <c r="FLU1" s="120"/>
      <c r="FLV1" s="120"/>
      <c r="FLW1" s="120"/>
      <c r="FLX1" s="120"/>
      <c r="FLY1" s="120"/>
      <c r="FLZ1" s="120"/>
      <c r="FMA1" s="120"/>
      <c r="FMB1" s="120"/>
      <c r="FMC1" s="120"/>
      <c r="FMD1" s="120"/>
      <c r="FME1" s="120"/>
      <c r="FMF1" s="120"/>
      <c r="FMG1" s="120"/>
      <c r="FMH1" s="120"/>
      <c r="FMI1" s="120"/>
      <c r="FMJ1" s="120"/>
      <c r="FMK1" s="120"/>
      <c r="FML1" s="120"/>
      <c r="FMM1" s="120"/>
      <c r="FMN1" s="120"/>
      <c r="FMO1" s="120"/>
      <c r="FMP1" s="120"/>
      <c r="FMQ1" s="120"/>
      <c r="FMR1" s="120"/>
      <c r="FMS1" s="120"/>
      <c r="FMT1" s="120"/>
      <c r="FMU1" s="120"/>
      <c r="FMV1" s="120"/>
      <c r="FMW1" s="120"/>
      <c r="FMX1" s="120"/>
      <c r="FMY1" s="120"/>
      <c r="FMZ1" s="120"/>
      <c r="FNA1" s="120"/>
      <c r="FNB1" s="120"/>
      <c r="FNC1" s="120"/>
      <c r="FND1" s="120"/>
      <c r="FNE1" s="120"/>
      <c r="FNF1" s="120"/>
      <c r="FNG1" s="120"/>
      <c r="FNH1" s="120"/>
      <c r="FNI1" s="120"/>
      <c r="FNJ1" s="120"/>
      <c r="FNK1" s="120"/>
      <c r="FNL1" s="120"/>
      <c r="FNM1" s="120"/>
      <c r="FNN1" s="120"/>
      <c r="FNO1" s="120"/>
      <c r="FNP1" s="120"/>
      <c r="FNQ1" s="120"/>
      <c r="FNR1" s="120"/>
      <c r="FNS1" s="120"/>
      <c r="FNT1" s="120"/>
      <c r="FNU1" s="120"/>
      <c r="FNV1" s="120"/>
      <c r="FNW1" s="120"/>
      <c r="FNX1" s="120"/>
      <c r="FNY1" s="120"/>
      <c r="FNZ1" s="120"/>
      <c r="FOA1" s="120"/>
      <c r="FOB1" s="120"/>
      <c r="FOC1" s="120"/>
      <c r="FOD1" s="120"/>
      <c r="FOE1" s="120"/>
      <c r="FOF1" s="120"/>
      <c r="FOG1" s="120"/>
      <c r="FOH1" s="120"/>
      <c r="FOI1" s="120"/>
      <c r="FOJ1" s="120"/>
      <c r="FOK1" s="120"/>
      <c r="FOL1" s="120"/>
      <c r="FOM1" s="120"/>
      <c r="FON1" s="120"/>
      <c r="FOO1" s="120"/>
      <c r="FOP1" s="120"/>
      <c r="FOQ1" s="120"/>
      <c r="FOR1" s="120"/>
      <c r="FOS1" s="120"/>
      <c r="FOT1" s="120"/>
      <c r="FOU1" s="120"/>
      <c r="FOV1" s="120"/>
      <c r="FOW1" s="120"/>
      <c r="FOX1" s="120"/>
      <c r="FOY1" s="120"/>
      <c r="FOZ1" s="120"/>
      <c r="FPA1" s="120"/>
      <c r="FPB1" s="120"/>
      <c r="FPC1" s="120"/>
      <c r="FPD1" s="120"/>
      <c r="FPE1" s="120"/>
      <c r="FPF1" s="120"/>
      <c r="FPG1" s="120"/>
      <c r="FPH1" s="120"/>
      <c r="FPI1" s="120"/>
      <c r="FPJ1" s="120"/>
      <c r="FPK1" s="120"/>
      <c r="FPL1" s="120"/>
      <c r="FPM1" s="120"/>
      <c r="FPN1" s="120"/>
      <c r="FPO1" s="120"/>
      <c r="FPP1" s="120"/>
      <c r="FPQ1" s="120"/>
      <c r="FPR1" s="120"/>
      <c r="FPS1" s="120"/>
      <c r="FPT1" s="120"/>
      <c r="FPU1" s="120"/>
      <c r="FPV1" s="120"/>
      <c r="FPW1" s="120"/>
      <c r="FPX1" s="120"/>
      <c r="FPY1" s="120"/>
      <c r="FPZ1" s="120"/>
      <c r="FQA1" s="120"/>
      <c r="FQB1" s="120"/>
      <c r="FQC1" s="120"/>
      <c r="FQD1" s="120"/>
      <c r="FQE1" s="120"/>
      <c r="FQF1" s="120"/>
      <c r="FQG1" s="120"/>
      <c r="FQH1" s="120"/>
      <c r="FQI1" s="120"/>
      <c r="FQJ1" s="120"/>
      <c r="FQK1" s="120"/>
      <c r="FQL1" s="120"/>
      <c r="FQM1" s="120"/>
      <c r="FQN1" s="120"/>
      <c r="FQO1" s="120"/>
      <c r="FQP1" s="120"/>
      <c r="FQQ1" s="120"/>
      <c r="FQR1" s="120"/>
      <c r="FQS1" s="120"/>
      <c r="FQT1" s="120"/>
      <c r="FQU1" s="120"/>
      <c r="FQV1" s="120"/>
      <c r="FQW1" s="120"/>
      <c r="FQX1" s="120"/>
      <c r="FQY1" s="120"/>
      <c r="FQZ1" s="120"/>
      <c r="FRA1" s="120"/>
      <c r="FRB1" s="120"/>
      <c r="FRC1" s="120"/>
      <c r="FRD1" s="120"/>
      <c r="FRE1" s="120"/>
      <c r="FRF1" s="120"/>
      <c r="FRG1" s="120"/>
      <c r="FRH1" s="120"/>
      <c r="FRI1" s="120"/>
      <c r="FRJ1" s="120"/>
      <c r="FRK1" s="120"/>
      <c r="FRL1" s="120"/>
      <c r="FRM1" s="120"/>
      <c r="FRN1" s="120"/>
      <c r="FRO1" s="120"/>
      <c r="FRP1" s="120"/>
      <c r="FRQ1" s="120"/>
      <c r="FRR1" s="120"/>
      <c r="FRS1" s="120"/>
      <c r="FRT1" s="120"/>
      <c r="FRU1" s="120"/>
      <c r="FRV1" s="120"/>
      <c r="FRW1" s="120"/>
      <c r="FRX1" s="120"/>
      <c r="FRY1" s="120"/>
      <c r="FRZ1" s="120"/>
      <c r="FSA1" s="120"/>
      <c r="FSB1" s="120"/>
      <c r="FSC1" s="120"/>
      <c r="FSD1" s="120"/>
      <c r="FSE1" s="120"/>
      <c r="FSF1" s="120"/>
      <c r="FSG1" s="120"/>
      <c r="FSH1" s="120"/>
      <c r="FSI1" s="120"/>
      <c r="FSJ1" s="120"/>
      <c r="FSK1" s="120"/>
      <c r="FSL1" s="120"/>
      <c r="FSM1" s="120"/>
      <c r="FSN1" s="120"/>
      <c r="FSO1" s="120"/>
      <c r="FSP1" s="120"/>
      <c r="FSQ1" s="120"/>
      <c r="FSR1" s="120"/>
      <c r="FSS1" s="120"/>
      <c r="FST1" s="120"/>
      <c r="FSU1" s="120"/>
      <c r="FSV1" s="120"/>
      <c r="FSW1" s="120"/>
      <c r="FSX1" s="120"/>
      <c r="FSY1" s="120"/>
      <c r="FSZ1" s="120"/>
      <c r="FTA1" s="120"/>
      <c r="FTB1" s="120"/>
      <c r="FTC1" s="120"/>
      <c r="FTD1" s="120"/>
      <c r="FTE1" s="120"/>
      <c r="FTF1" s="120"/>
      <c r="FTG1" s="120"/>
      <c r="FTH1" s="120"/>
      <c r="FTI1" s="120"/>
      <c r="FTJ1" s="120"/>
      <c r="FTK1" s="120"/>
      <c r="FTL1" s="120"/>
      <c r="FTM1" s="120"/>
      <c r="FTN1" s="120"/>
      <c r="FTO1" s="120"/>
      <c r="FTP1" s="120"/>
      <c r="FTQ1" s="120"/>
      <c r="FTR1" s="120"/>
      <c r="FTS1" s="120"/>
      <c r="FTT1" s="120"/>
      <c r="FTU1" s="120"/>
      <c r="FTV1" s="120"/>
      <c r="FTW1" s="120"/>
      <c r="FTX1" s="120"/>
      <c r="FTY1" s="120"/>
      <c r="FTZ1" s="120"/>
      <c r="FUA1" s="120"/>
      <c r="FUB1" s="120"/>
      <c r="FUC1" s="120"/>
      <c r="FUD1" s="120"/>
      <c r="FUE1" s="120"/>
      <c r="FUF1" s="120"/>
      <c r="FUG1" s="120"/>
      <c r="FUH1" s="120"/>
      <c r="FUI1" s="120"/>
      <c r="FUJ1" s="120"/>
      <c r="FUK1" s="120"/>
      <c r="FUL1" s="120"/>
      <c r="FUM1" s="120"/>
      <c r="FUN1" s="120"/>
      <c r="FUO1" s="120"/>
      <c r="FUP1" s="120"/>
      <c r="FUQ1" s="120"/>
      <c r="FUR1" s="120"/>
      <c r="FUS1" s="120"/>
      <c r="FUT1" s="120"/>
      <c r="FUU1" s="120"/>
      <c r="FUV1" s="120"/>
      <c r="FUW1" s="120"/>
      <c r="FUX1" s="120"/>
      <c r="FUY1" s="120"/>
      <c r="FUZ1" s="120"/>
      <c r="FVA1" s="120"/>
      <c r="FVB1" s="120"/>
      <c r="FVC1" s="120"/>
      <c r="FVD1" s="120"/>
      <c r="FVE1" s="120"/>
      <c r="FVF1" s="120"/>
      <c r="FVG1" s="120"/>
      <c r="FVH1" s="120"/>
      <c r="FVI1" s="120"/>
      <c r="FVJ1" s="120"/>
      <c r="FVK1" s="120"/>
      <c r="FVL1" s="120"/>
      <c r="FVM1" s="120"/>
      <c r="FVN1" s="120"/>
      <c r="FVO1" s="120"/>
      <c r="FVP1" s="120"/>
      <c r="FVQ1" s="120"/>
      <c r="FVR1" s="120"/>
      <c r="FVS1" s="120"/>
      <c r="FVT1" s="120"/>
      <c r="FVU1" s="120"/>
      <c r="FVV1" s="120"/>
      <c r="FVW1" s="120"/>
      <c r="FVX1" s="120"/>
      <c r="FVY1" s="120"/>
      <c r="FVZ1" s="120"/>
      <c r="FWA1" s="120"/>
      <c r="FWB1" s="120"/>
      <c r="FWC1" s="120"/>
      <c r="FWD1" s="120"/>
      <c r="FWE1" s="120"/>
      <c r="FWF1" s="120"/>
      <c r="FWG1" s="120"/>
      <c r="FWH1" s="120"/>
      <c r="FWI1" s="120"/>
      <c r="FWJ1" s="120"/>
      <c r="FWK1" s="120"/>
      <c r="FWL1" s="120"/>
      <c r="FWM1" s="120"/>
      <c r="FWN1" s="120"/>
      <c r="FWO1" s="120"/>
      <c r="FWP1" s="120"/>
      <c r="FWQ1" s="120"/>
      <c r="FWR1" s="120"/>
      <c r="FWS1" s="120"/>
      <c r="FWT1" s="120"/>
      <c r="FWU1" s="120"/>
      <c r="FWV1" s="120"/>
      <c r="FWW1" s="120"/>
      <c r="FWX1" s="120"/>
      <c r="FWY1" s="120"/>
      <c r="FWZ1" s="120"/>
      <c r="FXA1" s="120"/>
      <c r="FXB1" s="120"/>
      <c r="FXC1" s="120"/>
      <c r="FXD1" s="120"/>
      <c r="FXE1" s="120"/>
      <c r="FXF1" s="120"/>
      <c r="FXG1" s="120"/>
      <c r="FXH1" s="120"/>
      <c r="FXI1" s="120"/>
      <c r="FXJ1" s="120"/>
      <c r="FXK1" s="120"/>
      <c r="FXL1" s="120"/>
      <c r="FXM1" s="120"/>
      <c r="FXN1" s="120"/>
      <c r="FXO1" s="120"/>
      <c r="FXP1" s="120"/>
      <c r="FXQ1" s="120"/>
      <c r="FXR1" s="120"/>
      <c r="FXS1" s="120"/>
      <c r="FXT1" s="120"/>
      <c r="FXU1" s="120"/>
      <c r="FXV1" s="120"/>
      <c r="FXW1" s="120"/>
      <c r="FXX1" s="120"/>
      <c r="FXY1" s="120"/>
      <c r="FXZ1" s="120"/>
      <c r="FYA1" s="120"/>
      <c r="FYB1" s="120"/>
      <c r="FYC1" s="120"/>
      <c r="FYD1" s="120"/>
      <c r="FYE1" s="120"/>
      <c r="FYF1" s="120"/>
      <c r="FYG1" s="120"/>
      <c r="FYH1" s="120"/>
      <c r="FYI1" s="120"/>
      <c r="FYJ1" s="120"/>
      <c r="FYK1" s="120"/>
      <c r="FYL1" s="120"/>
      <c r="FYM1" s="120"/>
      <c r="FYN1" s="120"/>
      <c r="FYO1" s="120"/>
      <c r="FYP1" s="120"/>
      <c r="FYQ1" s="120"/>
      <c r="FYR1" s="120"/>
      <c r="FYS1" s="120"/>
      <c r="FYT1" s="120"/>
      <c r="FYU1" s="120"/>
      <c r="FYV1" s="120"/>
      <c r="FYW1" s="120"/>
      <c r="FYX1" s="120"/>
      <c r="FYY1" s="120"/>
      <c r="FYZ1" s="120"/>
      <c r="FZA1" s="120"/>
      <c r="FZB1" s="120"/>
      <c r="FZC1" s="120"/>
      <c r="FZD1" s="120"/>
      <c r="FZE1" s="120"/>
      <c r="FZF1" s="120"/>
      <c r="FZG1" s="120"/>
      <c r="FZH1" s="120"/>
      <c r="FZI1" s="120"/>
      <c r="FZJ1" s="120"/>
      <c r="FZK1" s="120"/>
      <c r="FZL1" s="120"/>
      <c r="FZM1" s="120"/>
      <c r="FZN1" s="120"/>
      <c r="FZO1" s="120"/>
      <c r="FZP1" s="120"/>
      <c r="FZQ1" s="120"/>
      <c r="FZR1" s="120"/>
      <c r="FZS1" s="120"/>
      <c r="FZT1" s="120"/>
      <c r="FZU1" s="120"/>
      <c r="FZV1" s="120"/>
      <c r="FZW1" s="120"/>
      <c r="FZX1" s="120"/>
      <c r="FZY1" s="120"/>
      <c r="FZZ1" s="120"/>
      <c r="GAA1" s="120"/>
      <c r="GAB1" s="120"/>
      <c r="GAC1" s="120"/>
      <c r="GAD1" s="120"/>
      <c r="GAE1" s="120"/>
      <c r="GAF1" s="120"/>
      <c r="GAG1" s="120"/>
      <c r="GAH1" s="120"/>
      <c r="GAI1" s="120"/>
      <c r="GAJ1" s="120"/>
      <c r="GAK1" s="120"/>
      <c r="GAL1" s="120"/>
      <c r="GAM1" s="120"/>
      <c r="GAN1" s="120"/>
      <c r="GAO1" s="120"/>
      <c r="GAP1" s="120"/>
      <c r="GAQ1" s="120"/>
      <c r="GAR1" s="120"/>
      <c r="GAS1" s="120"/>
      <c r="GAT1" s="120"/>
      <c r="GAU1" s="120"/>
      <c r="GAV1" s="120"/>
      <c r="GAW1" s="120"/>
      <c r="GAX1" s="120"/>
      <c r="GAY1" s="120"/>
      <c r="GAZ1" s="120"/>
      <c r="GBA1" s="120"/>
      <c r="GBB1" s="120"/>
      <c r="GBC1" s="120"/>
      <c r="GBD1" s="120"/>
      <c r="GBE1" s="120"/>
      <c r="GBF1" s="120"/>
      <c r="GBG1" s="120"/>
      <c r="GBH1" s="120"/>
      <c r="GBI1" s="120"/>
      <c r="GBJ1" s="120"/>
      <c r="GBK1" s="120"/>
      <c r="GBL1" s="120"/>
      <c r="GBM1" s="120"/>
      <c r="GBN1" s="120"/>
      <c r="GBO1" s="120"/>
      <c r="GBP1" s="120"/>
      <c r="GBQ1" s="120"/>
      <c r="GBR1" s="120"/>
      <c r="GBS1" s="120"/>
      <c r="GBT1" s="120"/>
      <c r="GBU1" s="120"/>
      <c r="GBV1" s="120"/>
      <c r="GBW1" s="120"/>
      <c r="GBX1" s="120"/>
      <c r="GBY1" s="120"/>
      <c r="GBZ1" s="120"/>
      <c r="GCA1" s="120"/>
      <c r="GCB1" s="120"/>
      <c r="GCC1" s="120"/>
      <c r="GCD1" s="120"/>
      <c r="GCE1" s="120"/>
      <c r="GCF1" s="120"/>
      <c r="GCG1" s="120"/>
      <c r="GCH1" s="120"/>
      <c r="GCI1" s="120"/>
      <c r="GCJ1" s="120"/>
      <c r="GCK1" s="120"/>
      <c r="GCL1" s="120"/>
      <c r="GCM1" s="120"/>
      <c r="GCN1" s="120"/>
      <c r="GCO1" s="120"/>
      <c r="GCP1" s="120"/>
      <c r="GCQ1" s="120"/>
      <c r="GCR1" s="120"/>
      <c r="GCS1" s="120"/>
      <c r="GCT1" s="120"/>
      <c r="GCU1" s="120"/>
      <c r="GCV1" s="120"/>
      <c r="GCW1" s="120"/>
      <c r="GCX1" s="120"/>
      <c r="GCY1" s="120"/>
      <c r="GCZ1" s="120"/>
      <c r="GDA1" s="120"/>
      <c r="GDB1" s="120"/>
      <c r="GDC1" s="120"/>
      <c r="GDD1" s="120"/>
      <c r="GDE1" s="120"/>
      <c r="GDF1" s="120"/>
      <c r="GDG1" s="120"/>
      <c r="GDH1" s="120"/>
      <c r="GDI1" s="120"/>
      <c r="GDJ1" s="120"/>
      <c r="GDK1" s="120"/>
      <c r="GDL1" s="120"/>
      <c r="GDM1" s="120"/>
      <c r="GDN1" s="120"/>
      <c r="GDO1" s="120"/>
      <c r="GDP1" s="120"/>
      <c r="GDQ1" s="120"/>
      <c r="GDR1" s="120"/>
      <c r="GDS1" s="120"/>
      <c r="GDT1" s="120"/>
      <c r="GDU1" s="120"/>
      <c r="GDV1" s="120"/>
      <c r="GDW1" s="120"/>
      <c r="GDX1" s="120"/>
      <c r="GDY1" s="120"/>
      <c r="GDZ1" s="120"/>
      <c r="GEA1" s="120"/>
      <c r="GEB1" s="120"/>
      <c r="GEC1" s="120"/>
      <c r="GED1" s="120"/>
      <c r="GEE1" s="120"/>
      <c r="GEF1" s="120"/>
      <c r="GEG1" s="120"/>
      <c r="GEH1" s="120"/>
      <c r="GEI1" s="120"/>
      <c r="GEJ1" s="120"/>
      <c r="GEK1" s="120"/>
      <c r="GEL1" s="120"/>
      <c r="GEM1" s="120"/>
      <c r="GEN1" s="120"/>
      <c r="GEO1" s="120"/>
      <c r="GEP1" s="120"/>
      <c r="GEQ1" s="120"/>
      <c r="GER1" s="120"/>
      <c r="GES1" s="120"/>
      <c r="GET1" s="120"/>
      <c r="GEU1" s="120"/>
      <c r="GEV1" s="120"/>
      <c r="GEW1" s="120"/>
      <c r="GEX1" s="120"/>
      <c r="GEY1" s="120"/>
      <c r="GEZ1" s="120"/>
      <c r="GFA1" s="120"/>
      <c r="GFB1" s="120"/>
      <c r="GFC1" s="120"/>
      <c r="GFD1" s="120"/>
      <c r="GFE1" s="120"/>
      <c r="GFF1" s="120"/>
      <c r="GFG1" s="120"/>
      <c r="GFH1" s="120"/>
      <c r="GFI1" s="120"/>
      <c r="GFJ1" s="120"/>
      <c r="GFK1" s="120"/>
      <c r="GFL1" s="120"/>
      <c r="GFM1" s="120"/>
      <c r="GFN1" s="120"/>
      <c r="GFO1" s="120"/>
      <c r="GFP1" s="120"/>
      <c r="GFQ1" s="120"/>
      <c r="GFR1" s="120"/>
      <c r="GFS1" s="120"/>
      <c r="GFT1" s="120"/>
      <c r="GFU1" s="120"/>
      <c r="GFV1" s="120"/>
      <c r="GFW1" s="120"/>
      <c r="GFX1" s="120"/>
      <c r="GFY1" s="120"/>
      <c r="GFZ1" s="120"/>
      <c r="GGA1" s="120"/>
      <c r="GGB1" s="120"/>
      <c r="GGC1" s="120"/>
      <c r="GGD1" s="120"/>
      <c r="GGE1" s="120"/>
      <c r="GGF1" s="120"/>
      <c r="GGG1" s="120"/>
      <c r="GGH1" s="120"/>
      <c r="GGI1" s="120"/>
      <c r="GGJ1" s="120"/>
      <c r="GGK1" s="120"/>
      <c r="GGL1" s="120"/>
      <c r="GGM1" s="120"/>
      <c r="GGN1" s="120"/>
      <c r="GGO1" s="120"/>
      <c r="GGP1" s="120"/>
      <c r="GGQ1" s="120"/>
      <c r="GGR1" s="120"/>
      <c r="GGS1" s="120"/>
      <c r="GGT1" s="120"/>
      <c r="GGU1" s="120"/>
      <c r="GGV1" s="120"/>
      <c r="GGW1" s="120"/>
      <c r="GGX1" s="120"/>
      <c r="GGY1" s="120"/>
      <c r="GGZ1" s="120"/>
      <c r="GHA1" s="120"/>
      <c r="GHB1" s="120"/>
      <c r="GHC1" s="120"/>
      <c r="GHD1" s="120"/>
      <c r="GHE1" s="120"/>
      <c r="GHF1" s="120"/>
      <c r="GHG1" s="120"/>
      <c r="GHH1" s="120"/>
      <c r="GHI1" s="120"/>
      <c r="GHJ1" s="120"/>
      <c r="GHK1" s="120"/>
      <c r="GHL1" s="120"/>
      <c r="GHM1" s="120"/>
      <c r="GHN1" s="120"/>
      <c r="GHO1" s="120"/>
      <c r="GHP1" s="120"/>
      <c r="GHQ1" s="120"/>
      <c r="GHR1" s="120"/>
      <c r="GHS1" s="120"/>
      <c r="GHT1" s="120"/>
      <c r="GHU1" s="120"/>
      <c r="GHV1" s="120"/>
      <c r="GHW1" s="120"/>
      <c r="GHX1" s="120"/>
      <c r="GHY1" s="120"/>
      <c r="GHZ1" s="120"/>
      <c r="GIA1" s="120"/>
      <c r="GIB1" s="120"/>
      <c r="GIC1" s="120"/>
      <c r="GID1" s="120"/>
      <c r="GIE1" s="120"/>
      <c r="GIF1" s="120"/>
      <c r="GIG1" s="120"/>
      <c r="GIH1" s="120"/>
      <c r="GII1" s="120"/>
      <c r="GIJ1" s="120"/>
      <c r="GIK1" s="120"/>
      <c r="GIL1" s="120"/>
      <c r="GIM1" s="120"/>
      <c r="GIN1" s="120"/>
      <c r="GIO1" s="120"/>
      <c r="GIP1" s="120"/>
      <c r="GIQ1" s="120"/>
      <c r="GIR1" s="120"/>
      <c r="GIS1" s="120"/>
      <c r="GIT1" s="120"/>
      <c r="GIU1" s="120"/>
      <c r="GIV1" s="120"/>
      <c r="GIW1" s="120"/>
      <c r="GIX1" s="120"/>
      <c r="GIY1" s="120"/>
      <c r="GIZ1" s="120"/>
      <c r="GJA1" s="120"/>
      <c r="GJB1" s="120"/>
      <c r="GJC1" s="120"/>
      <c r="GJD1" s="120"/>
      <c r="GJE1" s="120"/>
      <c r="GJF1" s="120"/>
      <c r="GJG1" s="120"/>
      <c r="GJH1" s="120"/>
      <c r="GJI1" s="120"/>
      <c r="GJJ1" s="120"/>
      <c r="GJK1" s="120"/>
      <c r="GJL1" s="120"/>
      <c r="GJM1" s="120"/>
      <c r="GJN1" s="120"/>
      <c r="GJO1" s="120"/>
      <c r="GJP1" s="120"/>
      <c r="GJQ1" s="120"/>
      <c r="GJR1" s="120"/>
      <c r="GJS1" s="120"/>
      <c r="GJT1" s="120"/>
      <c r="GJU1" s="120"/>
      <c r="GJV1" s="120"/>
      <c r="GJW1" s="120"/>
      <c r="GJX1" s="120"/>
      <c r="GJY1" s="120"/>
      <c r="GJZ1" s="120"/>
      <c r="GKA1" s="120"/>
      <c r="GKB1" s="120"/>
      <c r="GKC1" s="120"/>
      <c r="GKD1" s="120"/>
      <c r="GKE1" s="120"/>
      <c r="GKF1" s="120"/>
      <c r="GKG1" s="120"/>
      <c r="GKH1" s="120"/>
      <c r="GKI1" s="120"/>
      <c r="GKJ1" s="120"/>
      <c r="GKK1" s="120"/>
      <c r="GKL1" s="120"/>
      <c r="GKM1" s="120"/>
      <c r="GKN1" s="120"/>
      <c r="GKO1" s="120"/>
      <c r="GKP1" s="120"/>
      <c r="GKQ1" s="120"/>
      <c r="GKR1" s="120"/>
      <c r="GKS1" s="120"/>
      <c r="GKT1" s="120"/>
      <c r="GKU1" s="120"/>
      <c r="GKV1" s="120"/>
      <c r="GKW1" s="120"/>
      <c r="GKX1" s="120"/>
      <c r="GKY1" s="120"/>
      <c r="GKZ1" s="120"/>
      <c r="GLA1" s="120"/>
      <c r="GLB1" s="120"/>
      <c r="GLC1" s="120"/>
      <c r="GLD1" s="120"/>
      <c r="GLE1" s="120"/>
      <c r="GLF1" s="120"/>
      <c r="GLG1" s="120"/>
      <c r="GLH1" s="120"/>
      <c r="GLI1" s="120"/>
      <c r="GLJ1" s="120"/>
      <c r="GLK1" s="120"/>
      <c r="GLL1" s="120"/>
      <c r="GLM1" s="120"/>
      <c r="GLN1" s="120"/>
      <c r="GLO1" s="120"/>
      <c r="GLP1" s="120"/>
      <c r="GLQ1" s="120"/>
      <c r="GLR1" s="120"/>
      <c r="GLS1" s="120"/>
      <c r="GLT1" s="120"/>
      <c r="GLU1" s="120"/>
      <c r="GLV1" s="120"/>
      <c r="GLW1" s="120"/>
      <c r="GLX1" s="120"/>
      <c r="GLY1" s="120"/>
      <c r="GLZ1" s="120"/>
      <c r="GMA1" s="120"/>
      <c r="GMB1" s="120"/>
      <c r="GMC1" s="120"/>
      <c r="GMD1" s="120"/>
      <c r="GME1" s="120"/>
      <c r="GMF1" s="120"/>
      <c r="GMG1" s="120"/>
      <c r="GMH1" s="120"/>
      <c r="GMI1" s="120"/>
      <c r="GMJ1" s="120"/>
      <c r="GMK1" s="120"/>
      <c r="GML1" s="120"/>
      <c r="GMM1" s="120"/>
      <c r="GMN1" s="120"/>
      <c r="GMO1" s="120"/>
      <c r="GMP1" s="120"/>
      <c r="GMQ1" s="120"/>
      <c r="GMR1" s="120"/>
      <c r="GMS1" s="120"/>
      <c r="GMT1" s="120"/>
      <c r="GMU1" s="120"/>
      <c r="GMV1" s="120"/>
      <c r="GMW1" s="120"/>
      <c r="GMX1" s="120"/>
      <c r="GMY1" s="120"/>
      <c r="GMZ1" s="120"/>
      <c r="GNA1" s="120"/>
      <c r="GNB1" s="120"/>
      <c r="GNC1" s="120"/>
      <c r="GND1" s="120"/>
      <c r="GNE1" s="120"/>
      <c r="GNF1" s="120"/>
      <c r="GNG1" s="120"/>
      <c r="GNH1" s="120"/>
      <c r="GNI1" s="120"/>
      <c r="GNJ1" s="120"/>
      <c r="GNK1" s="120"/>
      <c r="GNL1" s="120"/>
      <c r="GNM1" s="120"/>
      <c r="GNN1" s="120"/>
      <c r="GNO1" s="120"/>
      <c r="GNP1" s="120"/>
      <c r="GNQ1" s="120"/>
      <c r="GNR1" s="120"/>
      <c r="GNS1" s="120"/>
      <c r="GNT1" s="120"/>
      <c r="GNU1" s="120"/>
      <c r="GNV1" s="120"/>
      <c r="GNW1" s="120"/>
      <c r="GNX1" s="120"/>
      <c r="GNY1" s="120"/>
      <c r="GNZ1" s="120"/>
      <c r="GOA1" s="120"/>
      <c r="GOB1" s="120"/>
      <c r="GOC1" s="120"/>
      <c r="GOD1" s="120"/>
      <c r="GOE1" s="120"/>
      <c r="GOF1" s="120"/>
      <c r="GOG1" s="120"/>
      <c r="GOH1" s="120"/>
      <c r="GOI1" s="120"/>
      <c r="GOJ1" s="120"/>
      <c r="GOK1" s="120"/>
      <c r="GOL1" s="120"/>
      <c r="GOM1" s="120"/>
      <c r="GON1" s="120"/>
      <c r="GOO1" s="120"/>
      <c r="GOP1" s="120"/>
      <c r="GOQ1" s="120"/>
      <c r="GOR1" s="120"/>
      <c r="GOS1" s="120"/>
      <c r="GOT1" s="120"/>
      <c r="GOU1" s="120"/>
      <c r="GOV1" s="120"/>
      <c r="GOW1" s="120"/>
      <c r="GOX1" s="120"/>
      <c r="GOY1" s="120"/>
      <c r="GOZ1" s="120"/>
      <c r="GPA1" s="120"/>
      <c r="GPB1" s="120"/>
      <c r="GPC1" s="120"/>
      <c r="GPD1" s="120"/>
      <c r="GPE1" s="120"/>
      <c r="GPF1" s="120"/>
      <c r="GPG1" s="120"/>
      <c r="GPH1" s="120"/>
      <c r="GPI1" s="120"/>
      <c r="GPJ1" s="120"/>
      <c r="GPK1" s="120"/>
      <c r="GPL1" s="120"/>
      <c r="GPM1" s="120"/>
      <c r="GPN1" s="120"/>
      <c r="GPO1" s="120"/>
      <c r="GPP1" s="120"/>
      <c r="GPQ1" s="120"/>
      <c r="GPR1" s="120"/>
      <c r="GPS1" s="120"/>
      <c r="GPT1" s="120"/>
      <c r="GPU1" s="120"/>
      <c r="GPV1" s="120"/>
      <c r="GPW1" s="120"/>
      <c r="GPX1" s="120"/>
      <c r="GPY1" s="120"/>
      <c r="GPZ1" s="120"/>
      <c r="GQA1" s="120"/>
      <c r="GQB1" s="120"/>
      <c r="GQC1" s="120"/>
      <c r="GQD1" s="120"/>
      <c r="GQE1" s="120"/>
      <c r="GQF1" s="120"/>
      <c r="GQG1" s="120"/>
      <c r="GQH1" s="120"/>
      <c r="GQI1" s="120"/>
      <c r="GQJ1" s="120"/>
      <c r="GQK1" s="120"/>
      <c r="GQL1" s="120"/>
      <c r="GQM1" s="120"/>
      <c r="GQN1" s="120"/>
      <c r="GQO1" s="120"/>
      <c r="GQP1" s="120"/>
      <c r="GQQ1" s="120"/>
      <c r="GQR1" s="120"/>
      <c r="GQS1" s="120"/>
      <c r="GQT1" s="120"/>
      <c r="GQU1" s="120"/>
      <c r="GQV1" s="120"/>
      <c r="GQW1" s="120"/>
      <c r="GQX1" s="120"/>
      <c r="GQY1" s="120"/>
      <c r="GQZ1" s="120"/>
      <c r="GRA1" s="120"/>
      <c r="GRB1" s="120"/>
      <c r="GRC1" s="120"/>
      <c r="GRD1" s="120"/>
      <c r="GRE1" s="120"/>
      <c r="GRF1" s="120"/>
      <c r="GRG1" s="120"/>
      <c r="GRH1" s="120"/>
      <c r="GRI1" s="120"/>
      <c r="GRJ1" s="120"/>
      <c r="GRK1" s="120"/>
      <c r="GRL1" s="120"/>
      <c r="GRM1" s="120"/>
      <c r="GRN1" s="120"/>
      <c r="GRO1" s="120"/>
      <c r="GRP1" s="120"/>
      <c r="GRQ1" s="120"/>
      <c r="GRR1" s="120"/>
      <c r="GRS1" s="120"/>
      <c r="GRT1" s="120"/>
      <c r="GRU1" s="120"/>
      <c r="GRV1" s="120"/>
      <c r="GRW1" s="120"/>
      <c r="GRX1" s="120"/>
      <c r="GRY1" s="120"/>
      <c r="GRZ1" s="120"/>
      <c r="GSA1" s="120"/>
      <c r="GSB1" s="120"/>
      <c r="GSC1" s="120"/>
      <c r="GSD1" s="120"/>
      <c r="GSE1" s="120"/>
      <c r="GSF1" s="120"/>
      <c r="GSG1" s="120"/>
      <c r="GSH1" s="120"/>
      <c r="GSI1" s="120"/>
      <c r="GSJ1" s="120"/>
      <c r="GSK1" s="120"/>
      <c r="GSL1" s="120"/>
      <c r="GSM1" s="120"/>
      <c r="GSN1" s="120"/>
      <c r="GSO1" s="120"/>
      <c r="GSP1" s="120"/>
      <c r="GSQ1" s="120"/>
      <c r="GSR1" s="120"/>
      <c r="GSS1" s="120"/>
      <c r="GST1" s="120"/>
      <c r="GSU1" s="120"/>
      <c r="GSV1" s="120"/>
      <c r="GSW1" s="120"/>
      <c r="GSX1" s="120"/>
      <c r="GSY1" s="120"/>
      <c r="GSZ1" s="120"/>
      <c r="GTA1" s="120"/>
      <c r="GTB1" s="120"/>
      <c r="GTC1" s="120"/>
      <c r="GTD1" s="120"/>
      <c r="GTE1" s="120"/>
      <c r="GTF1" s="120"/>
      <c r="GTG1" s="120"/>
      <c r="GTH1" s="120"/>
      <c r="GTI1" s="120"/>
      <c r="GTJ1" s="120"/>
      <c r="GTK1" s="120"/>
      <c r="GTL1" s="120"/>
      <c r="GTM1" s="120"/>
      <c r="GTN1" s="120"/>
      <c r="GTO1" s="120"/>
      <c r="GTP1" s="120"/>
      <c r="GTQ1" s="120"/>
      <c r="GTR1" s="120"/>
      <c r="GTS1" s="120"/>
      <c r="GTT1" s="120"/>
      <c r="GTU1" s="120"/>
      <c r="GTV1" s="120"/>
      <c r="GTW1" s="120"/>
      <c r="GTX1" s="120"/>
      <c r="GTY1" s="120"/>
      <c r="GTZ1" s="120"/>
      <c r="GUA1" s="120"/>
      <c r="GUB1" s="120"/>
      <c r="GUC1" s="120"/>
      <c r="GUD1" s="120"/>
      <c r="GUE1" s="120"/>
      <c r="GUF1" s="120"/>
      <c r="GUG1" s="120"/>
      <c r="GUH1" s="120"/>
      <c r="GUI1" s="120"/>
      <c r="GUJ1" s="120"/>
      <c r="GUK1" s="120"/>
      <c r="GUL1" s="120"/>
      <c r="GUM1" s="120"/>
      <c r="GUN1" s="120"/>
      <c r="GUO1" s="120"/>
      <c r="GUP1" s="120"/>
      <c r="GUQ1" s="120"/>
      <c r="GUR1" s="120"/>
      <c r="GUS1" s="120"/>
      <c r="GUT1" s="120"/>
      <c r="GUU1" s="120"/>
      <c r="GUV1" s="120"/>
      <c r="GUW1" s="120"/>
      <c r="GUX1" s="120"/>
      <c r="GUY1" s="120"/>
      <c r="GUZ1" s="120"/>
      <c r="GVA1" s="120"/>
      <c r="GVB1" s="120"/>
      <c r="GVC1" s="120"/>
      <c r="GVD1" s="120"/>
      <c r="GVE1" s="120"/>
      <c r="GVF1" s="120"/>
      <c r="GVG1" s="120"/>
      <c r="GVH1" s="120"/>
      <c r="GVI1" s="120"/>
      <c r="GVJ1" s="120"/>
      <c r="GVK1" s="120"/>
      <c r="GVL1" s="120"/>
      <c r="GVM1" s="120"/>
      <c r="GVN1" s="120"/>
      <c r="GVO1" s="120"/>
      <c r="GVP1" s="120"/>
      <c r="GVQ1" s="120"/>
      <c r="GVR1" s="120"/>
      <c r="GVS1" s="120"/>
      <c r="GVT1" s="120"/>
      <c r="GVU1" s="120"/>
      <c r="GVV1" s="120"/>
      <c r="GVW1" s="120"/>
      <c r="GVX1" s="120"/>
      <c r="GVY1" s="120"/>
      <c r="GVZ1" s="120"/>
      <c r="GWA1" s="120"/>
      <c r="GWB1" s="120"/>
      <c r="GWC1" s="120"/>
      <c r="GWD1" s="120"/>
      <c r="GWE1" s="120"/>
      <c r="GWF1" s="120"/>
      <c r="GWG1" s="120"/>
      <c r="GWH1" s="120"/>
      <c r="GWI1" s="120"/>
      <c r="GWJ1" s="120"/>
      <c r="GWK1" s="120"/>
      <c r="GWL1" s="120"/>
      <c r="GWM1" s="120"/>
      <c r="GWN1" s="120"/>
      <c r="GWO1" s="120"/>
      <c r="GWP1" s="120"/>
      <c r="GWQ1" s="120"/>
      <c r="GWR1" s="120"/>
      <c r="GWS1" s="120"/>
      <c r="GWT1" s="120"/>
      <c r="GWU1" s="120"/>
      <c r="GWV1" s="120"/>
      <c r="GWW1" s="120"/>
      <c r="GWX1" s="120"/>
      <c r="GWY1" s="120"/>
      <c r="GWZ1" s="120"/>
      <c r="GXA1" s="120"/>
      <c r="GXB1" s="120"/>
      <c r="GXC1" s="120"/>
      <c r="GXD1" s="120"/>
      <c r="GXE1" s="120"/>
      <c r="GXF1" s="120"/>
      <c r="GXG1" s="120"/>
      <c r="GXH1" s="120"/>
      <c r="GXI1" s="120"/>
      <c r="GXJ1" s="120"/>
      <c r="GXK1" s="120"/>
      <c r="GXL1" s="120"/>
      <c r="GXM1" s="120"/>
      <c r="GXN1" s="120"/>
      <c r="GXO1" s="120"/>
      <c r="GXP1" s="120"/>
      <c r="GXQ1" s="120"/>
      <c r="GXR1" s="120"/>
      <c r="GXS1" s="120"/>
      <c r="GXT1" s="120"/>
      <c r="GXU1" s="120"/>
      <c r="GXV1" s="120"/>
      <c r="GXW1" s="120"/>
      <c r="GXX1" s="120"/>
      <c r="GXY1" s="120"/>
      <c r="GXZ1" s="120"/>
      <c r="GYA1" s="120"/>
      <c r="GYB1" s="120"/>
      <c r="GYC1" s="120"/>
      <c r="GYD1" s="120"/>
      <c r="GYE1" s="120"/>
      <c r="GYF1" s="120"/>
      <c r="GYG1" s="120"/>
      <c r="GYH1" s="120"/>
      <c r="GYI1" s="120"/>
      <c r="GYJ1" s="120"/>
      <c r="GYK1" s="120"/>
      <c r="GYL1" s="120"/>
      <c r="GYM1" s="120"/>
      <c r="GYN1" s="120"/>
      <c r="GYO1" s="120"/>
      <c r="GYP1" s="120"/>
      <c r="GYQ1" s="120"/>
      <c r="GYR1" s="120"/>
      <c r="GYS1" s="120"/>
      <c r="GYT1" s="120"/>
      <c r="GYU1" s="120"/>
      <c r="GYV1" s="120"/>
      <c r="GYW1" s="120"/>
      <c r="GYX1" s="120"/>
      <c r="GYY1" s="120"/>
      <c r="GYZ1" s="120"/>
      <c r="GZA1" s="120"/>
      <c r="GZB1" s="120"/>
      <c r="GZC1" s="120"/>
      <c r="GZD1" s="120"/>
      <c r="GZE1" s="120"/>
      <c r="GZF1" s="120"/>
      <c r="GZG1" s="120"/>
      <c r="GZH1" s="120"/>
      <c r="GZI1" s="120"/>
      <c r="GZJ1" s="120"/>
      <c r="GZK1" s="120"/>
      <c r="GZL1" s="120"/>
      <c r="GZM1" s="120"/>
      <c r="GZN1" s="120"/>
      <c r="GZO1" s="120"/>
      <c r="GZP1" s="120"/>
      <c r="GZQ1" s="120"/>
      <c r="GZR1" s="120"/>
      <c r="GZS1" s="120"/>
      <c r="GZT1" s="120"/>
      <c r="GZU1" s="120"/>
      <c r="GZV1" s="120"/>
      <c r="GZW1" s="120"/>
      <c r="GZX1" s="120"/>
      <c r="GZY1" s="120"/>
      <c r="GZZ1" s="120"/>
      <c r="HAA1" s="120"/>
      <c r="HAB1" s="120"/>
      <c r="HAC1" s="120"/>
      <c r="HAD1" s="120"/>
      <c r="HAE1" s="120"/>
      <c r="HAF1" s="120"/>
      <c r="HAG1" s="120"/>
      <c r="HAH1" s="120"/>
      <c r="HAI1" s="120"/>
      <c r="HAJ1" s="120"/>
      <c r="HAK1" s="120"/>
      <c r="HAL1" s="120"/>
      <c r="HAM1" s="120"/>
      <c r="HAN1" s="120"/>
      <c r="HAO1" s="120"/>
      <c r="HAP1" s="120"/>
      <c r="HAQ1" s="120"/>
      <c r="HAR1" s="120"/>
      <c r="HAS1" s="120"/>
      <c r="HAT1" s="120"/>
      <c r="HAU1" s="120"/>
      <c r="HAV1" s="120"/>
      <c r="HAW1" s="120"/>
      <c r="HAX1" s="120"/>
      <c r="HAY1" s="120"/>
      <c r="HAZ1" s="120"/>
      <c r="HBA1" s="120"/>
      <c r="HBB1" s="120"/>
      <c r="HBC1" s="120"/>
      <c r="HBD1" s="120"/>
      <c r="HBE1" s="120"/>
      <c r="HBF1" s="120"/>
      <c r="HBG1" s="120"/>
      <c r="HBH1" s="120"/>
      <c r="HBI1" s="120"/>
      <c r="HBJ1" s="120"/>
      <c r="HBK1" s="120"/>
      <c r="HBL1" s="120"/>
      <c r="HBM1" s="120"/>
      <c r="HBN1" s="120"/>
      <c r="HBO1" s="120"/>
      <c r="HBP1" s="120"/>
      <c r="HBQ1" s="120"/>
      <c r="HBR1" s="120"/>
      <c r="HBS1" s="120"/>
      <c r="HBT1" s="120"/>
      <c r="HBU1" s="120"/>
      <c r="HBV1" s="120"/>
      <c r="HBW1" s="120"/>
      <c r="HBX1" s="120"/>
      <c r="HBY1" s="120"/>
      <c r="HBZ1" s="120"/>
      <c r="HCA1" s="120"/>
      <c r="HCB1" s="120"/>
      <c r="HCC1" s="120"/>
      <c r="HCD1" s="120"/>
      <c r="HCE1" s="120"/>
      <c r="HCF1" s="120"/>
      <c r="HCG1" s="120"/>
      <c r="HCH1" s="120"/>
      <c r="HCI1" s="120"/>
      <c r="HCJ1" s="120"/>
      <c r="HCK1" s="120"/>
      <c r="HCL1" s="120"/>
      <c r="HCM1" s="120"/>
      <c r="HCN1" s="120"/>
      <c r="HCO1" s="120"/>
      <c r="HCP1" s="120"/>
      <c r="HCQ1" s="120"/>
      <c r="HCR1" s="120"/>
      <c r="HCS1" s="120"/>
      <c r="HCT1" s="120"/>
      <c r="HCU1" s="120"/>
      <c r="HCV1" s="120"/>
      <c r="HCW1" s="120"/>
      <c r="HCX1" s="120"/>
      <c r="HCY1" s="120"/>
      <c r="HCZ1" s="120"/>
      <c r="HDA1" s="120"/>
      <c r="HDB1" s="120"/>
      <c r="HDC1" s="120"/>
      <c r="HDD1" s="120"/>
      <c r="HDE1" s="120"/>
      <c r="HDF1" s="120"/>
      <c r="HDG1" s="120"/>
      <c r="HDH1" s="120"/>
      <c r="HDI1" s="120"/>
      <c r="HDJ1" s="120"/>
      <c r="HDK1" s="120"/>
      <c r="HDL1" s="120"/>
      <c r="HDM1" s="120"/>
      <c r="HDN1" s="120"/>
      <c r="HDO1" s="120"/>
      <c r="HDP1" s="120"/>
      <c r="HDQ1" s="120"/>
      <c r="HDR1" s="120"/>
      <c r="HDS1" s="120"/>
      <c r="HDT1" s="120"/>
      <c r="HDU1" s="120"/>
      <c r="HDV1" s="120"/>
      <c r="HDW1" s="120"/>
      <c r="HDX1" s="120"/>
      <c r="HDY1" s="120"/>
      <c r="HDZ1" s="120"/>
      <c r="HEA1" s="120"/>
      <c r="HEB1" s="120"/>
      <c r="HEC1" s="120"/>
      <c r="HED1" s="120"/>
      <c r="HEE1" s="120"/>
      <c r="HEF1" s="120"/>
      <c r="HEG1" s="120"/>
      <c r="HEH1" s="120"/>
      <c r="HEI1" s="120"/>
      <c r="HEJ1" s="120"/>
      <c r="HEK1" s="120"/>
      <c r="HEL1" s="120"/>
      <c r="HEM1" s="120"/>
      <c r="HEN1" s="120"/>
      <c r="HEO1" s="120"/>
      <c r="HEP1" s="120"/>
      <c r="HEQ1" s="120"/>
      <c r="HER1" s="120"/>
      <c r="HES1" s="120"/>
      <c r="HET1" s="120"/>
      <c r="HEU1" s="120"/>
      <c r="HEV1" s="120"/>
      <c r="HEW1" s="120"/>
      <c r="HEX1" s="120"/>
      <c r="HEY1" s="120"/>
      <c r="HEZ1" s="120"/>
      <c r="HFA1" s="120"/>
      <c r="HFB1" s="120"/>
      <c r="HFC1" s="120"/>
      <c r="HFD1" s="120"/>
      <c r="HFE1" s="120"/>
      <c r="HFF1" s="120"/>
      <c r="HFG1" s="120"/>
      <c r="HFH1" s="120"/>
      <c r="HFI1" s="120"/>
      <c r="HFJ1" s="120"/>
      <c r="HFK1" s="120"/>
      <c r="HFL1" s="120"/>
      <c r="HFM1" s="120"/>
      <c r="HFN1" s="120"/>
      <c r="HFO1" s="120"/>
      <c r="HFP1" s="120"/>
      <c r="HFQ1" s="120"/>
      <c r="HFR1" s="120"/>
      <c r="HFS1" s="120"/>
      <c r="HFT1" s="120"/>
      <c r="HFU1" s="120"/>
      <c r="HFV1" s="120"/>
      <c r="HFW1" s="120"/>
      <c r="HFX1" s="120"/>
      <c r="HFY1" s="120"/>
      <c r="HFZ1" s="120"/>
      <c r="HGA1" s="120"/>
      <c r="HGB1" s="120"/>
      <c r="HGC1" s="120"/>
      <c r="HGD1" s="120"/>
      <c r="HGE1" s="120"/>
      <c r="HGF1" s="120"/>
      <c r="HGG1" s="120"/>
      <c r="HGH1" s="120"/>
      <c r="HGI1" s="120"/>
      <c r="HGJ1" s="120"/>
      <c r="HGK1" s="120"/>
      <c r="HGL1" s="120"/>
      <c r="HGM1" s="120"/>
      <c r="HGN1" s="120"/>
      <c r="HGO1" s="120"/>
      <c r="HGP1" s="120"/>
      <c r="HGQ1" s="120"/>
      <c r="HGR1" s="120"/>
      <c r="HGS1" s="120"/>
      <c r="HGT1" s="120"/>
      <c r="HGU1" s="120"/>
      <c r="HGV1" s="120"/>
      <c r="HGW1" s="120"/>
      <c r="HGX1" s="120"/>
      <c r="HGY1" s="120"/>
      <c r="HGZ1" s="120"/>
      <c r="HHA1" s="120"/>
      <c r="HHB1" s="120"/>
      <c r="HHC1" s="120"/>
      <c r="HHD1" s="120"/>
      <c r="HHE1" s="120"/>
      <c r="HHF1" s="120"/>
      <c r="HHG1" s="120"/>
      <c r="HHH1" s="120"/>
      <c r="HHI1" s="120"/>
      <c r="HHJ1" s="120"/>
      <c r="HHK1" s="120"/>
      <c r="HHL1" s="120"/>
      <c r="HHM1" s="120"/>
      <c r="HHN1" s="120"/>
      <c r="HHO1" s="120"/>
      <c r="HHP1" s="120"/>
      <c r="HHQ1" s="120"/>
      <c r="HHR1" s="120"/>
      <c r="HHS1" s="120"/>
      <c r="HHT1" s="120"/>
      <c r="HHU1" s="120"/>
      <c r="HHV1" s="120"/>
      <c r="HHW1" s="120"/>
      <c r="HHX1" s="120"/>
      <c r="HHY1" s="120"/>
      <c r="HHZ1" s="120"/>
      <c r="HIA1" s="120"/>
      <c r="HIB1" s="120"/>
      <c r="HIC1" s="120"/>
      <c r="HID1" s="120"/>
      <c r="HIE1" s="120"/>
      <c r="HIF1" s="120"/>
      <c r="HIG1" s="120"/>
      <c r="HIH1" s="120"/>
      <c r="HII1" s="120"/>
      <c r="HIJ1" s="120"/>
      <c r="HIK1" s="120"/>
      <c r="HIL1" s="120"/>
      <c r="HIM1" s="120"/>
      <c r="HIN1" s="120"/>
      <c r="HIO1" s="120"/>
      <c r="HIP1" s="120"/>
      <c r="HIQ1" s="120"/>
      <c r="HIR1" s="120"/>
      <c r="HIS1" s="120"/>
      <c r="HIT1" s="120"/>
      <c r="HIU1" s="120"/>
      <c r="HIV1" s="120"/>
      <c r="HIW1" s="120"/>
      <c r="HIX1" s="120"/>
      <c r="HIY1" s="120"/>
      <c r="HIZ1" s="120"/>
      <c r="HJA1" s="120"/>
      <c r="HJB1" s="120"/>
      <c r="HJC1" s="120"/>
      <c r="HJD1" s="120"/>
      <c r="HJE1" s="120"/>
      <c r="HJF1" s="120"/>
      <c r="HJG1" s="120"/>
      <c r="HJH1" s="120"/>
      <c r="HJI1" s="120"/>
      <c r="HJJ1" s="120"/>
      <c r="HJK1" s="120"/>
      <c r="HJL1" s="120"/>
      <c r="HJM1" s="120"/>
      <c r="HJN1" s="120"/>
      <c r="HJO1" s="120"/>
      <c r="HJP1" s="120"/>
      <c r="HJQ1" s="120"/>
      <c r="HJR1" s="120"/>
      <c r="HJS1" s="120"/>
      <c r="HJT1" s="120"/>
      <c r="HJU1" s="120"/>
      <c r="HJV1" s="120"/>
      <c r="HJW1" s="120"/>
      <c r="HJX1" s="120"/>
      <c r="HJY1" s="120"/>
      <c r="HJZ1" s="120"/>
      <c r="HKA1" s="120"/>
      <c r="HKB1" s="120"/>
      <c r="HKC1" s="120"/>
      <c r="HKD1" s="120"/>
      <c r="HKE1" s="120"/>
      <c r="HKF1" s="120"/>
      <c r="HKG1" s="120"/>
      <c r="HKH1" s="120"/>
      <c r="HKI1" s="120"/>
      <c r="HKJ1" s="120"/>
      <c r="HKK1" s="120"/>
      <c r="HKL1" s="120"/>
      <c r="HKM1" s="120"/>
      <c r="HKN1" s="120"/>
      <c r="HKO1" s="120"/>
      <c r="HKP1" s="120"/>
      <c r="HKQ1" s="120"/>
      <c r="HKR1" s="120"/>
      <c r="HKS1" s="120"/>
      <c r="HKT1" s="120"/>
      <c r="HKU1" s="120"/>
      <c r="HKV1" s="120"/>
      <c r="HKW1" s="120"/>
      <c r="HKX1" s="120"/>
      <c r="HKY1" s="120"/>
      <c r="HKZ1" s="120"/>
      <c r="HLA1" s="120"/>
      <c r="HLB1" s="120"/>
      <c r="HLC1" s="120"/>
      <c r="HLD1" s="120"/>
      <c r="HLE1" s="120"/>
      <c r="HLF1" s="120"/>
      <c r="HLG1" s="120"/>
      <c r="HLH1" s="120"/>
      <c r="HLI1" s="120"/>
      <c r="HLJ1" s="120"/>
      <c r="HLK1" s="120"/>
      <c r="HLL1" s="120"/>
      <c r="HLM1" s="120"/>
      <c r="HLN1" s="120"/>
      <c r="HLO1" s="120"/>
      <c r="HLP1" s="120"/>
      <c r="HLQ1" s="120"/>
      <c r="HLR1" s="120"/>
      <c r="HLS1" s="120"/>
      <c r="HLT1" s="120"/>
      <c r="HLU1" s="120"/>
      <c r="HLV1" s="120"/>
      <c r="HLW1" s="120"/>
      <c r="HLX1" s="120"/>
      <c r="HLY1" s="120"/>
      <c r="HLZ1" s="120"/>
      <c r="HMA1" s="120"/>
      <c r="HMB1" s="120"/>
      <c r="HMC1" s="120"/>
      <c r="HMD1" s="120"/>
      <c r="HME1" s="120"/>
      <c r="HMF1" s="120"/>
      <c r="HMG1" s="120"/>
      <c r="HMH1" s="120"/>
      <c r="HMI1" s="120"/>
      <c r="HMJ1" s="120"/>
      <c r="HMK1" s="120"/>
      <c r="HML1" s="120"/>
      <c r="HMM1" s="120"/>
      <c r="HMN1" s="120"/>
      <c r="HMO1" s="120"/>
      <c r="HMP1" s="120"/>
      <c r="HMQ1" s="120"/>
      <c r="HMR1" s="120"/>
      <c r="HMS1" s="120"/>
      <c r="HMT1" s="120"/>
      <c r="HMU1" s="120"/>
      <c r="HMV1" s="120"/>
      <c r="HMW1" s="120"/>
      <c r="HMX1" s="120"/>
      <c r="HMY1" s="120"/>
      <c r="HMZ1" s="120"/>
      <c r="HNA1" s="120"/>
      <c r="HNB1" s="120"/>
      <c r="HNC1" s="120"/>
      <c r="HND1" s="120"/>
      <c r="HNE1" s="120"/>
      <c r="HNF1" s="120"/>
      <c r="HNG1" s="120"/>
      <c r="HNH1" s="120"/>
      <c r="HNI1" s="120"/>
      <c r="HNJ1" s="120"/>
      <c r="HNK1" s="120"/>
      <c r="HNL1" s="120"/>
      <c r="HNM1" s="120"/>
      <c r="HNN1" s="120"/>
      <c r="HNO1" s="120"/>
      <c r="HNP1" s="120"/>
      <c r="HNQ1" s="120"/>
      <c r="HNR1" s="120"/>
      <c r="HNS1" s="120"/>
      <c r="HNT1" s="120"/>
      <c r="HNU1" s="120"/>
      <c r="HNV1" s="120"/>
      <c r="HNW1" s="120"/>
      <c r="HNX1" s="120"/>
      <c r="HNY1" s="120"/>
      <c r="HNZ1" s="120"/>
      <c r="HOA1" s="120"/>
      <c r="HOB1" s="120"/>
      <c r="HOC1" s="120"/>
      <c r="HOD1" s="120"/>
      <c r="HOE1" s="120"/>
      <c r="HOF1" s="120"/>
      <c r="HOG1" s="120"/>
      <c r="HOH1" s="120"/>
      <c r="HOI1" s="120"/>
      <c r="HOJ1" s="120"/>
      <c r="HOK1" s="120"/>
      <c r="HOL1" s="120"/>
      <c r="HOM1" s="120"/>
      <c r="HON1" s="120"/>
      <c r="HOO1" s="120"/>
      <c r="HOP1" s="120"/>
      <c r="HOQ1" s="120"/>
      <c r="HOR1" s="120"/>
      <c r="HOS1" s="120"/>
      <c r="HOT1" s="120"/>
      <c r="HOU1" s="120"/>
      <c r="HOV1" s="120"/>
      <c r="HOW1" s="120"/>
      <c r="HOX1" s="120"/>
      <c r="HOY1" s="120"/>
      <c r="HOZ1" s="120"/>
      <c r="HPA1" s="120"/>
      <c r="HPB1" s="120"/>
      <c r="HPC1" s="120"/>
      <c r="HPD1" s="120"/>
      <c r="HPE1" s="120"/>
      <c r="HPF1" s="120"/>
      <c r="HPG1" s="120"/>
      <c r="HPH1" s="120"/>
      <c r="HPI1" s="120"/>
      <c r="HPJ1" s="120"/>
      <c r="HPK1" s="120"/>
      <c r="HPL1" s="120"/>
      <c r="HPM1" s="120"/>
      <c r="HPN1" s="120"/>
      <c r="HPO1" s="120"/>
      <c r="HPP1" s="120"/>
      <c r="HPQ1" s="120"/>
      <c r="HPR1" s="120"/>
      <c r="HPS1" s="120"/>
      <c r="HPT1" s="120"/>
      <c r="HPU1" s="120"/>
      <c r="HPV1" s="120"/>
      <c r="HPW1" s="120"/>
      <c r="HPX1" s="120"/>
      <c r="HPY1" s="120"/>
      <c r="HPZ1" s="120"/>
      <c r="HQA1" s="120"/>
      <c r="HQB1" s="120"/>
      <c r="HQC1" s="120"/>
      <c r="HQD1" s="120"/>
      <c r="HQE1" s="120"/>
      <c r="HQF1" s="120"/>
      <c r="HQG1" s="120"/>
      <c r="HQH1" s="120"/>
      <c r="HQI1" s="120"/>
      <c r="HQJ1" s="120"/>
      <c r="HQK1" s="120"/>
      <c r="HQL1" s="120"/>
      <c r="HQM1" s="120"/>
      <c r="HQN1" s="120"/>
      <c r="HQO1" s="120"/>
      <c r="HQP1" s="120"/>
      <c r="HQQ1" s="120"/>
      <c r="HQR1" s="120"/>
      <c r="HQS1" s="120"/>
      <c r="HQT1" s="120"/>
      <c r="HQU1" s="120"/>
      <c r="HQV1" s="120"/>
      <c r="HQW1" s="120"/>
      <c r="HQX1" s="120"/>
      <c r="HQY1" s="120"/>
      <c r="HQZ1" s="120"/>
      <c r="HRA1" s="120"/>
      <c r="HRB1" s="120"/>
      <c r="HRC1" s="120"/>
      <c r="HRD1" s="120"/>
      <c r="HRE1" s="120"/>
      <c r="HRF1" s="120"/>
      <c r="HRG1" s="120"/>
      <c r="HRH1" s="120"/>
      <c r="HRI1" s="120"/>
      <c r="HRJ1" s="120"/>
      <c r="HRK1" s="120"/>
      <c r="HRL1" s="120"/>
      <c r="HRM1" s="120"/>
      <c r="HRN1" s="120"/>
      <c r="HRO1" s="120"/>
      <c r="HRP1" s="120"/>
      <c r="HRQ1" s="120"/>
      <c r="HRR1" s="120"/>
      <c r="HRS1" s="120"/>
      <c r="HRT1" s="120"/>
      <c r="HRU1" s="120"/>
      <c r="HRV1" s="120"/>
      <c r="HRW1" s="120"/>
      <c r="HRX1" s="120"/>
      <c r="HRY1" s="120"/>
      <c r="HRZ1" s="120"/>
      <c r="HSA1" s="120"/>
      <c r="HSB1" s="120"/>
      <c r="HSC1" s="120"/>
      <c r="HSD1" s="120"/>
      <c r="HSE1" s="120"/>
      <c r="HSF1" s="120"/>
      <c r="HSG1" s="120"/>
      <c r="HSH1" s="120"/>
      <c r="HSI1" s="120"/>
      <c r="HSJ1" s="120"/>
      <c r="HSK1" s="120"/>
      <c r="HSL1" s="120"/>
      <c r="HSM1" s="120"/>
      <c r="HSN1" s="120"/>
      <c r="HSO1" s="120"/>
      <c r="HSP1" s="120"/>
      <c r="HSQ1" s="120"/>
      <c r="HSR1" s="120"/>
      <c r="HSS1" s="120"/>
      <c r="HST1" s="120"/>
      <c r="HSU1" s="120"/>
      <c r="HSV1" s="120"/>
      <c r="HSW1" s="120"/>
      <c r="HSX1" s="120"/>
      <c r="HSY1" s="120"/>
      <c r="HSZ1" s="120"/>
      <c r="HTA1" s="120"/>
      <c r="HTB1" s="120"/>
      <c r="HTC1" s="120"/>
      <c r="HTD1" s="120"/>
      <c r="HTE1" s="120"/>
      <c r="HTF1" s="120"/>
      <c r="HTG1" s="120"/>
      <c r="HTH1" s="120"/>
      <c r="HTI1" s="120"/>
      <c r="HTJ1" s="120"/>
      <c r="HTK1" s="120"/>
      <c r="HTL1" s="120"/>
      <c r="HTM1" s="120"/>
      <c r="HTN1" s="120"/>
      <c r="HTO1" s="120"/>
      <c r="HTP1" s="120"/>
      <c r="HTQ1" s="120"/>
      <c r="HTR1" s="120"/>
      <c r="HTS1" s="120"/>
      <c r="HTT1" s="120"/>
      <c r="HTU1" s="120"/>
      <c r="HTV1" s="120"/>
      <c r="HTW1" s="120"/>
      <c r="HTX1" s="120"/>
      <c r="HTY1" s="120"/>
      <c r="HTZ1" s="120"/>
      <c r="HUA1" s="120"/>
      <c r="HUB1" s="120"/>
      <c r="HUC1" s="120"/>
      <c r="HUD1" s="120"/>
      <c r="HUE1" s="120"/>
      <c r="HUF1" s="120"/>
      <c r="HUG1" s="120"/>
      <c r="HUH1" s="120"/>
      <c r="HUI1" s="120"/>
      <c r="HUJ1" s="120"/>
      <c r="HUK1" s="120"/>
      <c r="HUL1" s="120"/>
      <c r="HUM1" s="120"/>
      <c r="HUN1" s="120"/>
      <c r="HUO1" s="120"/>
      <c r="HUP1" s="120"/>
      <c r="HUQ1" s="120"/>
      <c r="HUR1" s="120"/>
      <c r="HUS1" s="120"/>
      <c r="HUT1" s="120"/>
      <c r="HUU1" s="120"/>
      <c r="HUV1" s="120"/>
      <c r="HUW1" s="120"/>
      <c r="HUX1" s="120"/>
      <c r="HUY1" s="120"/>
      <c r="HUZ1" s="120"/>
      <c r="HVA1" s="120"/>
      <c r="HVB1" s="120"/>
      <c r="HVC1" s="120"/>
      <c r="HVD1" s="120"/>
      <c r="HVE1" s="120"/>
      <c r="HVF1" s="120"/>
      <c r="HVG1" s="120"/>
      <c r="HVH1" s="120"/>
      <c r="HVI1" s="120"/>
      <c r="HVJ1" s="120"/>
      <c r="HVK1" s="120"/>
      <c r="HVL1" s="120"/>
      <c r="HVM1" s="120"/>
      <c r="HVN1" s="120"/>
      <c r="HVO1" s="120"/>
      <c r="HVP1" s="120"/>
      <c r="HVQ1" s="120"/>
      <c r="HVR1" s="120"/>
      <c r="HVS1" s="120"/>
      <c r="HVT1" s="120"/>
      <c r="HVU1" s="120"/>
      <c r="HVV1" s="120"/>
      <c r="HVW1" s="120"/>
      <c r="HVX1" s="120"/>
      <c r="HVY1" s="120"/>
      <c r="HVZ1" s="120"/>
      <c r="HWA1" s="120"/>
      <c r="HWB1" s="120"/>
      <c r="HWC1" s="120"/>
      <c r="HWD1" s="120"/>
      <c r="HWE1" s="120"/>
      <c r="HWF1" s="120"/>
      <c r="HWG1" s="120"/>
      <c r="HWH1" s="120"/>
      <c r="HWI1" s="120"/>
      <c r="HWJ1" s="120"/>
      <c r="HWK1" s="120"/>
      <c r="HWL1" s="120"/>
      <c r="HWM1" s="120"/>
      <c r="HWN1" s="120"/>
      <c r="HWO1" s="120"/>
      <c r="HWP1" s="120"/>
      <c r="HWQ1" s="120"/>
      <c r="HWR1" s="120"/>
      <c r="HWS1" s="120"/>
      <c r="HWT1" s="120"/>
      <c r="HWU1" s="120"/>
      <c r="HWV1" s="120"/>
      <c r="HWW1" s="120"/>
      <c r="HWX1" s="120"/>
      <c r="HWY1" s="120"/>
      <c r="HWZ1" s="120"/>
      <c r="HXA1" s="120"/>
      <c r="HXB1" s="120"/>
      <c r="HXC1" s="120"/>
      <c r="HXD1" s="120"/>
      <c r="HXE1" s="120"/>
      <c r="HXF1" s="120"/>
      <c r="HXG1" s="120"/>
      <c r="HXH1" s="120"/>
      <c r="HXI1" s="120"/>
      <c r="HXJ1" s="120"/>
      <c r="HXK1" s="120"/>
      <c r="HXL1" s="120"/>
      <c r="HXM1" s="120"/>
      <c r="HXN1" s="120"/>
      <c r="HXO1" s="120"/>
      <c r="HXP1" s="120"/>
      <c r="HXQ1" s="120"/>
      <c r="HXR1" s="120"/>
      <c r="HXS1" s="120"/>
      <c r="HXT1" s="120"/>
      <c r="HXU1" s="120"/>
      <c r="HXV1" s="120"/>
      <c r="HXW1" s="120"/>
      <c r="HXX1" s="120"/>
      <c r="HXY1" s="120"/>
      <c r="HXZ1" s="120"/>
      <c r="HYA1" s="120"/>
      <c r="HYB1" s="120"/>
      <c r="HYC1" s="120"/>
      <c r="HYD1" s="120"/>
      <c r="HYE1" s="120"/>
      <c r="HYF1" s="120"/>
      <c r="HYG1" s="120"/>
      <c r="HYH1" s="120"/>
      <c r="HYI1" s="120"/>
      <c r="HYJ1" s="120"/>
      <c r="HYK1" s="120"/>
      <c r="HYL1" s="120"/>
      <c r="HYM1" s="120"/>
      <c r="HYN1" s="120"/>
      <c r="HYO1" s="120"/>
      <c r="HYP1" s="120"/>
      <c r="HYQ1" s="120"/>
      <c r="HYR1" s="120"/>
      <c r="HYS1" s="120"/>
      <c r="HYT1" s="120"/>
      <c r="HYU1" s="120"/>
      <c r="HYV1" s="120"/>
      <c r="HYW1" s="120"/>
      <c r="HYX1" s="120"/>
      <c r="HYY1" s="120"/>
      <c r="HYZ1" s="120"/>
      <c r="HZA1" s="120"/>
      <c r="HZB1" s="120"/>
      <c r="HZC1" s="120"/>
      <c r="HZD1" s="120"/>
      <c r="HZE1" s="120"/>
      <c r="HZF1" s="120"/>
      <c r="HZG1" s="120"/>
      <c r="HZH1" s="120"/>
      <c r="HZI1" s="120"/>
      <c r="HZJ1" s="120"/>
      <c r="HZK1" s="120"/>
      <c r="HZL1" s="120"/>
      <c r="HZM1" s="120"/>
      <c r="HZN1" s="120"/>
      <c r="HZO1" s="120"/>
      <c r="HZP1" s="120"/>
      <c r="HZQ1" s="120"/>
      <c r="HZR1" s="120"/>
      <c r="HZS1" s="120"/>
      <c r="HZT1" s="120"/>
      <c r="HZU1" s="120"/>
      <c r="HZV1" s="120"/>
      <c r="HZW1" s="120"/>
      <c r="HZX1" s="120"/>
      <c r="HZY1" s="120"/>
      <c r="HZZ1" s="120"/>
      <c r="IAA1" s="120"/>
      <c r="IAB1" s="120"/>
      <c r="IAC1" s="120"/>
      <c r="IAD1" s="120"/>
      <c r="IAE1" s="120"/>
      <c r="IAF1" s="120"/>
      <c r="IAG1" s="120"/>
      <c r="IAH1" s="120"/>
      <c r="IAI1" s="120"/>
      <c r="IAJ1" s="120"/>
      <c r="IAK1" s="120"/>
      <c r="IAL1" s="120"/>
      <c r="IAM1" s="120"/>
      <c r="IAN1" s="120"/>
      <c r="IAO1" s="120"/>
      <c r="IAP1" s="120"/>
      <c r="IAQ1" s="120"/>
      <c r="IAR1" s="120"/>
      <c r="IAS1" s="120"/>
      <c r="IAT1" s="120"/>
      <c r="IAU1" s="120"/>
      <c r="IAV1" s="120"/>
      <c r="IAW1" s="120"/>
      <c r="IAX1" s="120"/>
      <c r="IAY1" s="120"/>
      <c r="IAZ1" s="120"/>
      <c r="IBA1" s="120"/>
      <c r="IBB1" s="120"/>
      <c r="IBC1" s="120"/>
      <c r="IBD1" s="120"/>
      <c r="IBE1" s="120"/>
      <c r="IBF1" s="120"/>
      <c r="IBG1" s="120"/>
      <c r="IBH1" s="120"/>
      <c r="IBI1" s="120"/>
      <c r="IBJ1" s="120"/>
      <c r="IBK1" s="120"/>
      <c r="IBL1" s="120"/>
      <c r="IBM1" s="120"/>
      <c r="IBN1" s="120"/>
      <c r="IBO1" s="120"/>
      <c r="IBP1" s="120"/>
      <c r="IBQ1" s="120"/>
      <c r="IBR1" s="120"/>
      <c r="IBS1" s="120"/>
      <c r="IBT1" s="120"/>
      <c r="IBU1" s="120"/>
      <c r="IBV1" s="120"/>
      <c r="IBW1" s="120"/>
      <c r="IBX1" s="120"/>
      <c r="IBY1" s="120"/>
      <c r="IBZ1" s="120"/>
      <c r="ICA1" s="120"/>
      <c r="ICB1" s="120"/>
      <c r="ICC1" s="120"/>
      <c r="ICD1" s="120"/>
      <c r="ICE1" s="120"/>
      <c r="ICF1" s="120"/>
      <c r="ICG1" s="120"/>
      <c r="ICH1" s="120"/>
      <c r="ICI1" s="120"/>
      <c r="ICJ1" s="120"/>
      <c r="ICK1" s="120"/>
      <c r="ICL1" s="120"/>
      <c r="ICM1" s="120"/>
      <c r="ICN1" s="120"/>
      <c r="ICO1" s="120"/>
      <c r="ICP1" s="120"/>
      <c r="ICQ1" s="120"/>
      <c r="ICR1" s="120"/>
      <c r="ICS1" s="120"/>
      <c r="ICT1" s="120"/>
      <c r="ICU1" s="120"/>
      <c r="ICV1" s="120"/>
      <c r="ICW1" s="120"/>
      <c r="ICX1" s="120"/>
      <c r="ICY1" s="120"/>
      <c r="ICZ1" s="120"/>
      <c r="IDA1" s="120"/>
      <c r="IDB1" s="120"/>
      <c r="IDC1" s="120"/>
      <c r="IDD1" s="120"/>
      <c r="IDE1" s="120"/>
      <c r="IDF1" s="120"/>
      <c r="IDG1" s="120"/>
      <c r="IDH1" s="120"/>
      <c r="IDI1" s="120"/>
      <c r="IDJ1" s="120"/>
      <c r="IDK1" s="120"/>
      <c r="IDL1" s="120"/>
      <c r="IDM1" s="120"/>
      <c r="IDN1" s="120"/>
      <c r="IDO1" s="120"/>
      <c r="IDP1" s="120"/>
      <c r="IDQ1" s="120"/>
      <c r="IDR1" s="120"/>
      <c r="IDS1" s="120"/>
      <c r="IDT1" s="120"/>
      <c r="IDU1" s="120"/>
      <c r="IDV1" s="120"/>
      <c r="IDW1" s="120"/>
      <c r="IDX1" s="120"/>
      <c r="IDY1" s="120"/>
      <c r="IDZ1" s="120"/>
      <c r="IEA1" s="120"/>
      <c r="IEB1" s="120"/>
      <c r="IEC1" s="120"/>
      <c r="IED1" s="120"/>
      <c r="IEE1" s="120"/>
      <c r="IEF1" s="120"/>
      <c r="IEG1" s="120"/>
      <c r="IEH1" s="120"/>
      <c r="IEI1" s="120"/>
      <c r="IEJ1" s="120"/>
      <c r="IEK1" s="120"/>
      <c r="IEL1" s="120"/>
      <c r="IEM1" s="120"/>
      <c r="IEN1" s="120"/>
      <c r="IEO1" s="120"/>
      <c r="IEP1" s="120"/>
      <c r="IEQ1" s="120"/>
      <c r="IER1" s="120"/>
      <c r="IES1" s="120"/>
      <c r="IET1" s="120"/>
      <c r="IEU1" s="120"/>
      <c r="IEV1" s="120"/>
      <c r="IEW1" s="120"/>
      <c r="IEX1" s="120"/>
      <c r="IEY1" s="120"/>
      <c r="IEZ1" s="120"/>
      <c r="IFA1" s="120"/>
      <c r="IFB1" s="120"/>
      <c r="IFC1" s="120"/>
      <c r="IFD1" s="120"/>
      <c r="IFE1" s="120"/>
      <c r="IFF1" s="120"/>
      <c r="IFG1" s="120"/>
      <c r="IFH1" s="120"/>
      <c r="IFI1" s="120"/>
      <c r="IFJ1" s="120"/>
      <c r="IFK1" s="120"/>
      <c r="IFL1" s="120"/>
      <c r="IFM1" s="120"/>
      <c r="IFN1" s="120"/>
      <c r="IFO1" s="120"/>
      <c r="IFP1" s="120"/>
      <c r="IFQ1" s="120"/>
      <c r="IFR1" s="120"/>
      <c r="IFS1" s="120"/>
      <c r="IFT1" s="120"/>
      <c r="IFU1" s="120"/>
      <c r="IFV1" s="120"/>
      <c r="IFW1" s="120"/>
      <c r="IFX1" s="120"/>
      <c r="IFY1" s="120"/>
      <c r="IFZ1" s="120"/>
      <c r="IGA1" s="120"/>
      <c r="IGB1" s="120"/>
      <c r="IGC1" s="120"/>
      <c r="IGD1" s="120"/>
      <c r="IGE1" s="120"/>
      <c r="IGF1" s="120"/>
      <c r="IGG1" s="120"/>
      <c r="IGH1" s="120"/>
      <c r="IGI1" s="120"/>
      <c r="IGJ1" s="120"/>
      <c r="IGK1" s="120"/>
      <c r="IGL1" s="120"/>
      <c r="IGM1" s="120"/>
      <c r="IGN1" s="120"/>
      <c r="IGO1" s="120"/>
      <c r="IGP1" s="120"/>
      <c r="IGQ1" s="120"/>
      <c r="IGR1" s="120"/>
      <c r="IGS1" s="120"/>
      <c r="IGT1" s="120"/>
      <c r="IGU1" s="120"/>
      <c r="IGV1" s="120"/>
      <c r="IGW1" s="120"/>
      <c r="IGX1" s="120"/>
      <c r="IGY1" s="120"/>
      <c r="IGZ1" s="120"/>
      <c r="IHA1" s="120"/>
      <c r="IHB1" s="120"/>
      <c r="IHC1" s="120"/>
      <c r="IHD1" s="120"/>
      <c r="IHE1" s="120"/>
      <c r="IHF1" s="120"/>
      <c r="IHG1" s="120"/>
      <c r="IHH1" s="120"/>
      <c r="IHI1" s="120"/>
      <c r="IHJ1" s="120"/>
      <c r="IHK1" s="120"/>
      <c r="IHL1" s="120"/>
      <c r="IHM1" s="120"/>
      <c r="IHN1" s="120"/>
      <c r="IHO1" s="120"/>
      <c r="IHP1" s="120"/>
      <c r="IHQ1" s="120"/>
      <c r="IHR1" s="120"/>
      <c r="IHS1" s="120"/>
      <c r="IHT1" s="120"/>
      <c r="IHU1" s="120"/>
      <c r="IHV1" s="120"/>
      <c r="IHW1" s="120"/>
      <c r="IHX1" s="120"/>
      <c r="IHY1" s="120"/>
      <c r="IHZ1" s="120"/>
      <c r="IIA1" s="120"/>
      <c r="IIB1" s="120"/>
      <c r="IIC1" s="120"/>
      <c r="IID1" s="120"/>
      <c r="IIE1" s="120"/>
      <c r="IIF1" s="120"/>
      <c r="IIG1" s="120"/>
      <c r="IIH1" s="120"/>
      <c r="III1" s="120"/>
      <c r="IIJ1" s="120"/>
      <c r="IIK1" s="120"/>
      <c r="IIL1" s="120"/>
      <c r="IIM1" s="120"/>
      <c r="IIN1" s="120"/>
      <c r="IIO1" s="120"/>
      <c r="IIP1" s="120"/>
      <c r="IIQ1" s="120"/>
      <c r="IIR1" s="120"/>
      <c r="IIS1" s="120"/>
      <c r="IIT1" s="120"/>
      <c r="IIU1" s="120"/>
      <c r="IIV1" s="120"/>
      <c r="IIW1" s="120"/>
      <c r="IIX1" s="120"/>
      <c r="IIY1" s="120"/>
      <c r="IIZ1" s="120"/>
      <c r="IJA1" s="120"/>
      <c r="IJB1" s="120"/>
      <c r="IJC1" s="120"/>
      <c r="IJD1" s="120"/>
      <c r="IJE1" s="120"/>
      <c r="IJF1" s="120"/>
      <c r="IJG1" s="120"/>
      <c r="IJH1" s="120"/>
      <c r="IJI1" s="120"/>
      <c r="IJJ1" s="120"/>
      <c r="IJK1" s="120"/>
      <c r="IJL1" s="120"/>
      <c r="IJM1" s="120"/>
      <c r="IJN1" s="120"/>
      <c r="IJO1" s="120"/>
      <c r="IJP1" s="120"/>
      <c r="IJQ1" s="120"/>
      <c r="IJR1" s="120"/>
      <c r="IJS1" s="120"/>
      <c r="IJT1" s="120"/>
      <c r="IJU1" s="120"/>
      <c r="IJV1" s="120"/>
      <c r="IJW1" s="120"/>
      <c r="IJX1" s="120"/>
      <c r="IJY1" s="120"/>
      <c r="IJZ1" s="120"/>
      <c r="IKA1" s="120"/>
      <c r="IKB1" s="120"/>
      <c r="IKC1" s="120"/>
      <c r="IKD1" s="120"/>
      <c r="IKE1" s="120"/>
      <c r="IKF1" s="120"/>
      <c r="IKG1" s="120"/>
      <c r="IKH1" s="120"/>
      <c r="IKI1" s="120"/>
      <c r="IKJ1" s="120"/>
      <c r="IKK1" s="120"/>
      <c r="IKL1" s="120"/>
      <c r="IKM1" s="120"/>
      <c r="IKN1" s="120"/>
      <c r="IKO1" s="120"/>
      <c r="IKP1" s="120"/>
      <c r="IKQ1" s="120"/>
      <c r="IKR1" s="120"/>
      <c r="IKS1" s="120"/>
      <c r="IKT1" s="120"/>
      <c r="IKU1" s="120"/>
      <c r="IKV1" s="120"/>
      <c r="IKW1" s="120"/>
      <c r="IKX1" s="120"/>
      <c r="IKY1" s="120"/>
      <c r="IKZ1" s="120"/>
      <c r="ILA1" s="120"/>
      <c r="ILB1" s="120"/>
      <c r="ILC1" s="120"/>
      <c r="ILD1" s="120"/>
      <c r="ILE1" s="120"/>
      <c r="ILF1" s="120"/>
      <c r="ILG1" s="120"/>
      <c r="ILH1" s="120"/>
      <c r="ILI1" s="120"/>
      <c r="ILJ1" s="120"/>
      <c r="ILK1" s="120"/>
      <c r="ILL1" s="120"/>
      <c r="ILM1" s="120"/>
      <c r="ILN1" s="120"/>
      <c r="ILO1" s="120"/>
      <c r="ILP1" s="120"/>
      <c r="ILQ1" s="120"/>
      <c r="ILR1" s="120"/>
      <c r="ILS1" s="120"/>
      <c r="ILT1" s="120"/>
      <c r="ILU1" s="120"/>
      <c r="ILV1" s="120"/>
      <c r="ILW1" s="120"/>
      <c r="ILX1" s="120"/>
      <c r="ILY1" s="120"/>
      <c r="ILZ1" s="120"/>
      <c r="IMA1" s="120"/>
      <c r="IMB1" s="120"/>
      <c r="IMC1" s="120"/>
      <c r="IMD1" s="120"/>
      <c r="IME1" s="120"/>
      <c r="IMF1" s="120"/>
      <c r="IMG1" s="120"/>
      <c r="IMH1" s="120"/>
      <c r="IMI1" s="120"/>
      <c r="IMJ1" s="120"/>
      <c r="IMK1" s="120"/>
      <c r="IML1" s="120"/>
      <c r="IMM1" s="120"/>
      <c r="IMN1" s="120"/>
      <c r="IMO1" s="120"/>
      <c r="IMP1" s="120"/>
      <c r="IMQ1" s="120"/>
      <c r="IMR1" s="120"/>
      <c r="IMS1" s="120"/>
      <c r="IMT1" s="120"/>
      <c r="IMU1" s="120"/>
      <c r="IMV1" s="120"/>
      <c r="IMW1" s="120"/>
      <c r="IMX1" s="120"/>
      <c r="IMY1" s="120"/>
      <c r="IMZ1" s="120"/>
      <c r="INA1" s="120"/>
      <c r="INB1" s="120"/>
      <c r="INC1" s="120"/>
      <c r="IND1" s="120"/>
      <c r="INE1" s="120"/>
      <c r="INF1" s="120"/>
      <c r="ING1" s="120"/>
      <c r="INH1" s="120"/>
      <c r="INI1" s="120"/>
      <c r="INJ1" s="120"/>
      <c r="INK1" s="120"/>
      <c r="INL1" s="120"/>
      <c r="INM1" s="120"/>
      <c r="INN1" s="120"/>
      <c r="INO1" s="120"/>
      <c r="INP1" s="120"/>
      <c r="INQ1" s="120"/>
      <c r="INR1" s="120"/>
      <c r="INS1" s="120"/>
      <c r="INT1" s="120"/>
      <c r="INU1" s="120"/>
      <c r="INV1" s="120"/>
      <c r="INW1" s="120"/>
      <c r="INX1" s="120"/>
      <c r="INY1" s="120"/>
      <c r="INZ1" s="120"/>
      <c r="IOA1" s="120"/>
      <c r="IOB1" s="120"/>
      <c r="IOC1" s="120"/>
      <c r="IOD1" s="120"/>
      <c r="IOE1" s="120"/>
      <c r="IOF1" s="120"/>
      <c r="IOG1" s="120"/>
      <c r="IOH1" s="120"/>
      <c r="IOI1" s="120"/>
      <c r="IOJ1" s="120"/>
      <c r="IOK1" s="120"/>
      <c r="IOL1" s="120"/>
      <c r="IOM1" s="120"/>
      <c r="ION1" s="120"/>
      <c r="IOO1" s="120"/>
      <c r="IOP1" s="120"/>
      <c r="IOQ1" s="120"/>
      <c r="IOR1" s="120"/>
      <c r="IOS1" s="120"/>
      <c r="IOT1" s="120"/>
      <c r="IOU1" s="120"/>
      <c r="IOV1" s="120"/>
      <c r="IOW1" s="120"/>
      <c r="IOX1" s="120"/>
      <c r="IOY1" s="120"/>
      <c r="IOZ1" s="120"/>
      <c r="IPA1" s="120"/>
      <c r="IPB1" s="120"/>
      <c r="IPC1" s="120"/>
      <c r="IPD1" s="120"/>
      <c r="IPE1" s="120"/>
      <c r="IPF1" s="120"/>
      <c r="IPG1" s="120"/>
      <c r="IPH1" s="120"/>
      <c r="IPI1" s="120"/>
      <c r="IPJ1" s="120"/>
      <c r="IPK1" s="120"/>
      <c r="IPL1" s="120"/>
      <c r="IPM1" s="120"/>
      <c r="IPN1" s="120"/>
      <c r="IPO1" s="120"/>
      <c r="IPP1" s="120"/>
      <c r="IPQ1" s="120"/>
      <c r="IPR1" s="120"/>
      <c r="IPS1" s="120"/>
      <c r="IPT1" s="120"/>
      <c r="IPU1" s="120"/>
      <c r="IPV1" s="120"/>
      <c r="IPW1" s="120"/>
      <c r="IPX1" s="120"/>
      <c r="IPY1" s="120"/>
      <c r="IPZ1" s="120"/>
      <c r="IQA1" s="120"/>
      <c r="IQB1" s="120"/>
      <c r="IQC1" s="120"/>
      <c r="IQD1" s="120"/>
      <c r="IQE1" s="120"/>
      <c r="IQF1" s="120"/>
      <c r="IQG1" s="120"/>
      <c r="IQH1" s="120"/>
      <c r="IQI1" s="120"/>
      <c r="IQJ1" s="120"/>
      <c r="IQK1" s="120"/>
      <c r="IQL1" s="120"/>
      <c r="IQM1" s="120"/>
      <c r="IQN1" s="120"/>
      <c r="IQO1" s="120"/>
      <c r="IQP1" s="120"/>
      <c r="IQQ1" s="120"/>
      <c r="IQR1" s="120"/>
      <c r="IQS1" s="120"/>
      <c r="IQT1" s="120"/>
      <c r="IQU1" s="120"/>
      <c r="IQV1" s="120"/>
      <c r="IQW1" s="120"/>
      <c r="IQX1" s="120"/>
      <c r="IQY1" s="120"/>
      <c r="IQZ1" s="120"/>
      <c r="IRA1" s="120"/>
      <c r="IRB1" s="120"/>
      <c r="IRC1" s="120"/>
      <c r="IRD1" s="120"/>
      <c r="IRE1" s="120"/>
      <c r="IRF1" s="120"/>
      <c r="IRG1" s="120"/>
      <c r="IRH1" s="120"/>
      <c r="IRI1" s="120"/>
      <c r="IRJ1" s="120"/>
      <c r="IRK1" s="120"/>
      <c r="IRL1" s="120"/>
      <c r="IRM1" s="120"/>
      <c r="IRN1" s="120"/>
      <c r="IRO1" s="120"/>
      <c r="IRP1" s="120"/>
      <c r="IRQ1" s="120"/>
      <c r="IRR1" s="120"/>
      <c r="IRS1" s="120"/>
      <c r="IRT1" s="120"/>
      <c r="IRU1" s="120"/>
      <c r="IRV1" s="120"/>
      <c r="IRW1" s="120"/>
      <c r="IRX1" s="120"/>
      <c r="IRY1" s="120"/>
      <c r="IRZ1" s="120"/>
      <c r="ISA1" s="120"/>
      <c r="ISB1" s="120"/>
      <c r="ISC1" s="120"/>
      <c r="ISD1" s="120"/>
      <c r="ISE1" s="120"/>
      <c r="ISF1" s="120"/>
      <c r="ISG1" s="120"/>
      <c r="ISH1" s="120"/>
      <c r="ISI1" s="120"/>
      <c r="ISJ1" s="120"/>
      <c r="ISK1" s="120"/>
      <c r="ISL1" s="120"/>
      <c r="ISM1" s="120"/>
      <c r="ISN1" s="120"/>
      <c r="ISO1" s="120"/>
      <c r="ISP1" s="120"/>
      <c r="ISQ1" s="120"/>
      <c r="ISR1" s="120"/>
      <c r="ISS1" s="120"/>
      <c r="IST1" s="120"/>
      <c r="ISU1" s="120"/>
      <c r="ISV1" s="120"/>
      <c r="ISW1" s="120"/>
      <c r="ISX1" s="120"/>
      <c r="ISY1" s="120"/>
      <c r="ISZ1" s="120"/>
      <c r="ITA1" s="120"/>
      <c r="ITB1" s="120"/>
      <c r="ITC1" s="120"/>
      <c r="ITD1" s="120"/>
      <c r="ITE1" s="120"/>
      <c r="ITF1" s="120"/>
      <c r="ITG1" s="120"/>
      <c r="ITH1" s="120"/>
      <c r="ITI1" s="120"/>
      <c r="ITJ1" s="120"/>
      <c r="ITK1" s="120"/>
      <c r="ITL1" s="120"/>
      <c r="ITM1" s="120"/>
      <c r="ITN1" s="120"/>
      <c r="ITO1" s="120"/>
      <c r="ITP1" s="120"/>
      <c r="ITQ1" s="120"/>
      <c r="ITR1" s="120"/>
      <c r="ITS1" s="120"/>
      <c r="ITT1" s="120"/>
      <c r="ITU1" s="120"/>
      <c r="ITV1" s="120"/>
      <c r="ITW1" s="120"/>
      <c r="ITX1" s="120"/>
      <c r="ITY1" s="120"/>
      <c r="ITZ1" s="120"/>
      <c r="IUA1" s="120"/>
      <c r="IUB1" s="120"/>
      <c r="IUC1" s="120"/>
      <c r="IUD1" s="120"/>
      <c r="IUE1" s="120"/>
      <c r="IUF1" s="120"/>
      <c r="IUG1" s="120"/>
      <c r="IUH1" s="120"/>
      <c r="IUI1" s="120"/>
      <c r="IUJ1" s="120"/>
      <c r="IUK1" s="120"/>
      <c r="IUL1" s="120"/>
      <c r="IUM1" s="120"/>
      <c r="IUN1" s="120"/>
      <c r="IUO1" s="120"/>
      <c r="IUP1" s="120"/>
      <c r="IUQ1" s="120"/>
      <c r="IUR1" s="120"/>
      <c r="IUS1" s="120"/>
      <c r="IUT1" s="120"/>
      <c r="IUU1" s="120"/>
      <c r="IUV1" s="120"/>
      <c r="IUW1" s="120"/>
      <c r="IUX1" s="120"/>
      <c r="IUY1" s="120"/>
      <c r="IUZ1" s="120"/>
      <c r="IVA1" s="120"/>
      <c r="IVB1" s="120"/>
      <c r="IVC1" s="120"/>
      <c r="IVD1" s="120"/>
      <c r="IVE1" s="120"/>
      <c r="IVF1" s="120"/>
      <c r="IVG1" s="120"/>
      <c r="IVH1" s="120"/>
      <c r="IVI1" s="120"/>
      <c r="IVJ1" s="120"/>
      <c r="IVK1" s="120"/>
      <c r="IVL1" s="120"/>
      <c r="IVM1" s="120"/>
      <c r="IVN1" s="120"/>
      <c r="IVO1" s="120"/>
      <c r="IVP1" s="120"/>
      <c r="IVQ1" s="120"/>
      <c r="IVR1" s="120"/>
      <c r="IVS1" s="120"/>
      <c r="IVT1" s="120"/>
      <c r="IVU1" s="120"/>
      <c r="IVV1" s="120"/>
      <c r="IVW1" s="120"/>
      <c r="IVX1" s="120"/>
      <c r="IVY1" s="120"/>
      <c r="IVZ1" s="120"/>
      <c r="IWA1" s="120"/>
      <c r="IWB1" s="120"/>
      <c r="IWC1" s="120"/>
      <c r="IWD1" s="120"/>
      <c r="IWE1" s="120"/>
      <c r="IWF1" s="120"/>
      <c r="IWG1" s="120"/>
      <c r="IWH1" s="120"/>
      <c r="IWI1" s="120"/>
      <c r="IWJ1" s="120"/>
      <c r="IWK1" s="120"/>
      <c r="IWL1" s="120"/>
      <c r="IWM1" s="120"/>
      <c r="IWN1" s="120"/>
      <c r="IWO1" s="120"/>
      <c r="IWP1" s="120"/>
      <c r="IWQ1" s="120"/>
      <c r="IWR1" s="120"/>
      <c r="IWS1" s="120"/>
      <c r="IWT1" s="120"/>
      <c r="IWU1" s="120"/>
      <c r="IWV1" s="120"/>
      <c r="IWW1" s="120"/>
      <c r="IWX1" s="120"/>
      <c r="IWY1" s="120"/>
      <c r="IWZ1" s="120"/>
      <c r="IXA1" s="120"/>
      <c r="IXB1" s="120"/>
      <c r="IXC1" s="120"/>
      <c r="IXD1" s="120"/>
      <c r="IXE1" s="120"/>
      <c r="IXF1" s="120"/>
      <c r="IXG1" s="120"/>
      <c r="IXH1" s="120"/>
      <c r="IXI1" s="120"/>
      <c r="IXJ1" s="120"/>
      <c r="IXK1" s="120"/>
      <c r="IXL1" s="120"/>
      <c r="IXM1" s="120"/>
      <c r="IXN1" s="120"/>
      <c r="IXO1" s="120"/>
      <c r="IXP1" s="120"/>
      <c r="IXQ1" s="120"/>
      <c r="IXR1" s="120"/>
      <c r="IXS1" s="120"/>
      <c r="IXT1" s="120"/>
      <c r="IXU1" s="120"/>
      <c r="IXV1" s="120"/>
      <c r="IXW1" s="120"/>
      <c r="IXX1" s="120"/>
      <c r="IXY1" s="120"/>
      <c r="IXZ1" s="120"/>
      <c r="IYA1" s="120"/>
      <c r="IYB1" s="120"/>
      <c r="IYC1" s="120"/>
      <c r="IYD1" s="120"/>
      <c r="IYE1" s="120"/>
      <c r="IYF1" s="120"/>
      <c r="IYG1" s="120"/>
      <c r="IYH1" s="120"/>
      <c r="IYI1" s="120"/>
      <c r="IYJ1" s="120"/>
      <c r="IYK1" s="120"/>
      <c r="IYL1" s="120"/>
      <c r="IYM1" s="120"/>
      <c r="IYN1" s="120"/>
      <c r="IYO1" s="120"/>
      <c r="IYP1" s="120"/>
      <c r="IYQ1" s="120"/>
      <c r="IYR1" s="120"/>
      <c r="IYS1" s="120"/>
      <c r="IYT1" s="120"/>
      <c r="IYU1" s="120"/>
      <c r="IYV1" s="120"/>
      <c r="IYW1" s="120"/>
      <c r="IYX1" s="120"/>
      <c r="IYY1" s="120"/>
      <c r="IYZ1" s="120"/>
      <c r="IZA1" s="120"/>
      <c r="IZB1" s="120"/>
      <c r="IZC1" s="120"/>
      <c r="IZD1" s="120"/>
      <c r="IZE1" s="120"/>
      <c r="IZF1" s="120"/>
      <c r="IZG1" s="120"/>
      <c r="IZH1" s="120"/>
      <c r="IZI1" s="120"/>
      <c r="IZJ1" s="120"/>
      <c r="IZK1" s="120"/>
      <c r="IZL1" s="120"/>
      <c r="IZM1" s="120"/>
      <c r="IZN1" s="120"/>
      <c r="IZO1" s="120"/>
      <c r="IZP1" s="120"/>
      <c r="IZQ1" s="120"/>
      <c r="IZR1" s="120"/>
      <c r="IZS1" s="120"/>
      <c r="IZT1" s="120"/>
      <c r="IZU1" s="120"/>
      <c r="IZV1" s="120"/>
      <c r="IZW1" s="120"/>
      <c r="IZX1" s="120"/>
      <c r="IZY1" s="120"/>
      <c r="IZZ1" s="120"/>
      <c r="JAA1" s="120"/>
      <c r="JAB1" s="120"/>
      <c r="JAC1" s="120"/>
      <c r="JAD1" s="120"/>
      <c r="JAE1" s="120"/>
      <c r="JAF1" s="120"/>
      <c r="JAG1" s="120"/>
      <c r="JAH1" s="120"/>
      <c r="JAI1" s="120"/>
      <c r="JAJ1" s="120"/>
      <c r="JAK1" s="120"/>
      <c r="JAL1" s="120"/>
      <c r="JAM1" s="120"/>
      <c r="JAN1" s="120"/>
      <c r="JAO1" s="120"/>
      <c r="JAP1" s="120"/>
      <c r="JAQ1" s="120"/>
      <c r="JAR1" s="120"/>
      <c r="JAS1" s="120"/>
      <c r="JAT1" s="120"/>
      <c r="JAU1" s="120"/>
      <c r="JAV1" s="120"/>
      <c r="JAW1" s="120"/>
      <c r="JAX1" s="120"/>
      <c r="JAY1" s="120"/>
      <c r="JAZ1" s="120"/>
      <c r="JBA1" s="120"/>
      <c r="JBB1" s="120"/>
      <c r="JBC1" s="120"/>
      <c r="JBD1" s="120"/>
      <c r="JBE1" s="120"/>
      <c r="JBF1" s="120"/>
      <c r="JBG1" s="120"/>
      <c r="JBH1" s="120"/>
      <c r="JBI1" s="120"/>
      <c r="JBJ1" s="120"/>
      <c r="JBK1" s="120"/>
      <c r="JBL1" s="120"/>
      <c r="JBM1" s="120"/>
      <c r="JBN1" s="120"/>
      <c r="JBO1" s="120"/>
      <c r="JBP1" s="120"/>
      <c r="JBQ1" s="120"/>
      <c r="JBR1" s="120"/>
      <c r="JBS1" s="120"/>
      <c r="JBT1" s="120"/>
      <c r="JBU1" s="120"/>
      <c r="JBV1" s="120"/>
      <c r="JBW1" s="120"/>
      <c r="JBX1" s="120"/>
      <c r="JBY1" s="120"/>
      <c r="JBZ1" s="120"/>
      <c r="JCA1" s="120"/>
      <c r="JCB1" s="120"/>
      <c r="JCC1" s="120"/>
      <c r="JCD1" s="120"/>
      <c r="JCE1" s="120"/>
      <c r="JCF1" s="120"/>
      <c r="JCG1" s="120"/>
      <c r="JCH1" s="120"/>
      <c r="JCI1" s="120"/>
      <c r="JCJ1" s="120"/>
      <c r="JCK1" s="120"/>
      <c r="JCL1" s="120"/>
      <c r="JCM1" s="120"/>
      <c r="JCN1" s="120"/>
      <c r="JCO1" s="120"/>
      <c r="JCP1" s="120"/>
      <c r="JCQ1" s="120"/>
      <c r="JCR1" s="120"/>
      <c r="JCS1" s="120"/>
      <c r="JCT1" s="120"/>
      <c r="JCU1" s="120"/>
      <c r="JCV1" s="120"/>
      <c r="JCW1" s="120"/>
      <c r="JCX1" s="120"/>
      <c r="JCY1" s="120"/>
      <c r="JCZ1" s="120"/>
      <c r="JDA1" s="120"/>
      <c r="JDB1" s="120"/>
      <c r="JDC1" s="120"/>
      <c r="JDD1" s="120"/>
      <c r="JDE1" s="120"/>
      <c r="JDF1" s="120"/>
      <c r="JDG1" s="120"/>
      <c r="JDH1" s="120"/>
      <c r="JDI1" s="120"/>
      <c r="JDJ1" s="120"/>
      <c r="JDK1" s="120"/>
      <c r="JDL1" s="120"/>
      <c r="JDM1" s="120"/>
      <c r="JDN1" s="120"/>
      <c r="JDO1" s="120"/>
      <c r="JDP1" s="120"/>
      <c r="JDQ1" s="120"/>
      <c r="JDR1" s="120"/>
      <c r="JDS1" s="120"/>
      <c r="JDT1" s="120"/>
      <c r="JDU1" s="120"/>
      <c r="JDV1" s="120"/>
      <c r="JDW1" s="120"/>
      <c r="JDX1" s="120"/>
      <c r="JDY1" s="120"/>
      <c r="JDZ1" s="120"/>
      <c r="JEA1" s="120"/>
      <c r="JEB1" s="120"/>
      <c r="JEC1" s="120"/>
      <c r="JED1" s="120"/>
      <c r="JEE1" s="120"/>
      <c r="JEF1" s="120"/>
      <c r="JEG1" s="120"/>
      <c r="JEH1" s="120"/>
      <c r="JEI1" s="120"/>
      <c r="JEJ1" s="120"/>
      <c r="JEK1" s="120"/>
      <c r="JEL1" s="120"/>
      <c r="JEM1" s="120"/>
      <c r="JEN1" s="120"/>
      <c r="JEO1" s="120"/>
      <c r="JEP1" s="120"/>
      <c r="JEQ1" s="120"/>
      <c r="JER1" s="120"/>
      <c r="JES1" s="120"/>
      <c r="JET1" s="120"/>
      <c r="JEU1" s="120"/>
      <c r="JEV1" s="120"/>
      <c r="JEW1" s="120"/>
      <c r="JEX1" s="120"/>
      <c r="JEY1" s="120"/>
      <c r="JEZ1" s="120"/>
      <c r="JFA1" s="120"/>
      <c r="JFB1" s="120"/>
      <c r="JFC1" s="120"/>
      <c r="JFD1" s="120"/>
      <c r="JFE1" s="120"/>
      <c r="JFF1" s="120"/>
      <c r="JFG1" s="120"/>
      <c r="JFH1" s="120"/>
      <c r="JFI1" s="120"/>
      <c r="JFJ1" s="120"/>
      <c r="JFK1" s="120"/>
      <c r="JFL1" s="120"/>
      <c r="JFM1" s="120"/>
      <c r="JFN1" s="120"/>
      <c r="JFO1" s="120"/>
      <c r="JFP1" s="120"/>
      <c r="JFQ1" s="120"/>
      <c r="JFR1" s="120"/>
      <c r="JFS1" s="120"/>
      <c r="JFT1" s="120"/>
      <c r="JFU1" s="120"/>
      <c r="JFV1" s="120"/>
      <c r="JFW1" s="120"/>
      <c r="JFX1" s="120"/>
      <c r="JFY1" s="120"/>
      <c r="JFZ1" s="120"/>
      <c r="JGA1" s="120"/>
      <c r="JGB1" s="120"/>
      <c r="JGC1" s="120"/>
      <c r="JGD1" s="120"/>
      <c r="JGE1" s="120"/>
      <c r="JGF1" s="120"/>
      <c r="JGG1" s="120"/>
      <c r="JGH1" s="120"/>
      <c r="JGI1" s="120"/>
      <c r="JGJ1" s="120"/>
      <c r="JGK1" s="120"/>
      <c r="JGL1" s="120"/>
      <c r="JGM1" s="120"/>
      <c r="JGN1" s="120"/>
      <c r="JGO1" s="120"/>
      <c r="JGP1" s="120"/>
      <c r="JGQ1" s="120"/>
      <c r="JGR1" s="120"/>
      <c r="JGS1" s="120"/>
      <c r="JGT1" s="120"/>
      <c r="JGU1" s="120"/>
      <c r="JGV1" s="120"/>
      <c r="JGW1" s="120"/>
      <c r="JGX1" s="120"/>
      <c r="JGY1" s="120"/>
      <c r="JGZ1" s="120"/>
      <c r="JHA1" s="120"/>
      <c r="JHB1" s="120"/>
      <c r="JHC1" s="120"/>
      <c r="JHD1" s="120"/>
      <c r="JHE1" s="120"/>
      <c r="JHF1" s="120"/>
      <c r="JHG1" s="120"/>
      <c r="JHH1" s="120"/>
      <c r="JHI1" s="120"/>
      <c r="JHJ1" s="120"/>
      <c r="JHK1" s="120"/>
      <c r="JHL1" s="120"/>
      <c r="JHM1" s="120"/>
      <c r="JHN1" s="120"/>
      <c r="JHO1" s="120"/>
      <c r="JHP1" s="120"/>
      <c r="JHQ1" s="120"/>
      <c r="JHR1" s="120"/>
      <c r="JHS1" s="120"/>
      <c r="JHT1" s="120"/>
      <c r="JHU1" s="120"/>
      <c r="JHV1" s="120"/>
      <c r="JHW1" s="120"/>
      <c r="JHX1" s="120"/>
      <c r="JHY1" s="120"/>
      <c r="JHZ1" s="120"/>
      <c r="JIA1" s="120"/>
      <c r="JIB1" s="120"/>
      <c r="JIC1" s="120"/>
      <c r="JID1" s="120"/>
      <c r="JIE1" s="120"/>
      <c r="JIF1" s="120"/>
      <c r="JIG1" s="120"/>
      <c r="JIH1" s="120"/>
      <c r="JII1" s="120"/>
      <c r="JIJ1" s="120"/>
      <c r="JIK1" s="120"/>
      <c r="JIL1" s="120"/>
      <c r="JIM1" s="120"/>
      <c r="JIN1" s="120"/>
      <c r="JIO1" s="120"/>
      <c r="JIP1" s="120"/>
      <c r="JIQ1" s="120"/>
      <c r="JIR1" s="120"/>
      <c r="JIS1" s="120"/>
      <c r="JIT1" s="120"/>
      <c r="JIU1" s="120"/>
      <c r="JIV1" s="120"/>
      <c r="JIW1" s="120"/>
      <c r="JIX1" s="120"/>
      <c r="JIY1" s="120"/>
      <c r="JIZ1" s="120"/>
      <c r="JJA1" s="120"/>
      <c r="JJB1" s="120"/>
      <c r="JJC1" s="120"/>
      <c r="JJD1" s="120"/>
      <c r="JJE1" s="120"/>
      <c r="JJF1" s="120"/>
      <c r="JJG1" s="120"/>
      <c r="JJH1" s="120"/>
      <c r="JJI1" s="120"/>
      <c r="JJJ1" s="120"/>
      <c r="JJK1" s="120"/>
      <c r="JJL1" s="120"/>
      <c r="JJM1" s="120"/>
      <c r="JJN1" s="120"/>
      <c r="JJO1" s="120"/>
      <c r="JJP1" s="120"/>
      <c r="JJQ1" s="120"/>
      <c r="JJR1" s="120"/>
      <c r="JJS1" s="120"/>
      <c r="JJT1" s="120"/>
      <c r="JJU1" s="120"/>
      <c r="JJV1" s="120"/>
      <c r="JJW1" s="120"/>
      <c r="JJX1" s="120"/>
      <c r="JJY1" s="120"/>
      <c r="JJZ1" s="120"/>
      <c r="JKA1" s="120"/>
      <c r="JKB1" s="120"/>
      <c r="JKC1" s="120"/>
      <c r="JKD1" s="120"/>
      <c r="JKE1" s="120"/>
      <c r="JKF1" s="120"/>
      <c r="JKG1" s="120"/>
      <c r="JKH1" s="120"/>
      <c r="JKI1" s="120"/>
      <c r="JKJ1" s="120"/>
      <c r="JKK1" s="120"/>
      <c r="JKL1" s="120"/>
      <c r="JKM1" s="120"/>
      <c r="JKN1" s="120"/>
      <c r="JKO1" s="120"/>
      <c r="JKP1" s="120"/>
      <c r="JKQ1" s="120"/>
      <c r="JKR1" s="120"/>
      <c r="JKS1" s="120"/>
      <c r="JKT1" s="120"/>
      <c r="JKU1" s="120"/>
      <c r="JKV1" s="120"/>
      <c r="JKW1" s="120"/>
      <c r="JKX1" s="120"/>
      <c r="JKY1" s="120"/>
      <c r="JKZ1" s="120"/>
      <c r="JLA1" s="120"/>
      <c r="JLB1" s="120"/>
      <c r="JLC1" s="120"/>
      <c r="JLD1" s="120"/>
      <c r="JLE1" s="120"/>
      <c r="JLF1" s="120"/>
      <c r="JLG1" s="120"/>
      <c r="JLH1" s="120"/>
      <c r="JLI1" s="120"/>
      <c r="JLJ1" s="120"/>
      <c r="JLK1" s="120"/>
      <c r="JLL1" s="120"/>
      <c r="JLM1" s="120"/>
      <c r="JLN1" s="120"/>
      <c r="JLO1" s="120"/>
      <c r="JLP1" s="120"/>
      <c r="JLQ1" s="120"/>
      <c r="JLR1" s="120"/>
      <c r="JLS1" s="120"/>
      <c r="JLT1" s="120"/>
      <c r="JLU1" s="120"/>
      <c r="JLV1" s="120"/>
      <c r="JLW1" s="120"/>
      <c r="JLX1" s="120"/>
      <c r="JLY1" s="120"/>
      <c r="JLZ1" s="120"/>
      <c r="JMA1" s="120"/>
      <c r="JMB1" s="120"/>
      <c r="JMC1" s="120"/>
      <c r="JMD1" s="120"/>
      <c r="JME1" s="120"/>
      <c r="JMF1" s="120"/>
      <c r="JMG1" s="120"/>
      <c r="JMH1" s="120"/>
      <c r="JMI1" s="120"/>
      <c r="JMJ1" s="120"/>
      <c r="JMK1" s="120"/>
      <c r="JML1" s="120"/>
      <c r="JMM1" s="120"/>
      <c r="JMN1" s="120"/>
      <c r="JMO1" s="120"/>
      <c r="JMP1" s="120"/>
      <c r="JMQ1" s="120"/>
      <c r="JMR1" s="120"/>
      <c r="JMS1" s="120"/>
      <c r="JMT1" s="120"/>
      <c r="JMU1" s="120"/>
      <c r="JMV1" s="120"/>
      <c r="JMW1" s="120"/>
      <c r="JMX1" s="120"/>
      <c r="JMY1" s="120"/>
      <c r="JMZ1" s="120"/>
      <c r="JNA1" s="120"/>
      <c r="JNB1" s="120"/>
      <c r="JNC1" s="120"/>
      <c r="JND1" s="120"/>
      <c r="JNE1" s="120"/>
      <c r="JNF1" s="120"/>
      <c r="JNG1" s="120"/>
      <c r="JNH1" s="120"/>
      <c r="JNI1" s="120"/>
      <c r="JNJ1" s="120"/>
      <c r="JNK1" s="120"/>
      <c r="JNL1" s="120"/>
      <c r="JNM1" s="120"/>
      <c r="JNN1" s="120"/>
      <c r="JNO1" s="120"/>
      <c r="JNP1" s="120"/>
      <c r="JNQ1" s="120"/>
      <c r="JNR1" s="120"/>
      <c r="JNS1" s="120"/>
      <c r="JNT1" s="120"/>
      <c r="JNU1" s="120"/>
      <c r="JNV1" s="120"/>
      <c r="JNW1" s="120"/>
      <c r="JNX1" s="120"/>
      <c r="JNY1" s="120"/>
      <c r="JNZ1" s="120"/>
      <c r="JOA1" s="120"/>
      <c r="JOB1" s="120"/>
      <c r="JOC1" s="120"/>
      <c r="JOD1" s="120"/>
      <c r="JOE1" s="120"/>
      <c r="JOF1" s="120"/>
      <c r="JOG1" s="120"/>
      <c r="JOH1" s="120"/>
      <c r="JOI1" s="120"/>
      <c r="JOJ1" s="120"/>
      <c r="JOK1" s="120"/>
      <c r="JOL1" s="120"/>
      <c r="JOM1" s="120"/>
      <c r="JON1" s="120"/>
      <c r="JOO1" s="120"/>
      <c r="JOP1" s="120"/>
      <c r="JOQ1" s="120"/>
      <c r="JOR1" s="120"/>
      <c r="JOS1" s="120"/>
      <c r="JOT1" s="120"/>
      <c r="JOU1" s="120"/>
      <c r="JOV1" s="120"/>
      <c r="JOW1" s="120"/>
      <c r="JOX1" s="120"/>
      <c r="JOY1" s="120"/>
      <c r="JOZ1" s="120"/>
      <c r="JPA1" s="120"/>
      <c r="JPB1" s="120"/>
      <c r="JPC1" s="120"/>
      <c r="JPD1" s="120"/>
      <c r="JPE1" s="120"/>
      <c r="JPF1" s="120"/>
      <c r="JPG1" s="120"/>
      <c r="JPH1" s="120"/>
      <c r="JPI1" s="120"/>
      <c r="JPJ1" s="120"/>
      <c r="JPK1" s="120"/>
      <c r="JPL1" s="120"/>
      <c r="JPM1" s="120"/>
      <c r="JPN1" s="120"/>
      <c r="JPO1" s="120"/>
      <c r="JPP1" s="120"/>
      <c r="JPQ1" s="120"/>
      <c r="JPR1" s="120"/>
      <c r="JPS1" s="120"/>
      <c r="JPT1" s="120"/>
      <c r="JPU1" s="120"/>
      <c r="JPV1" s="120"/>
      <c r="JPW1" s="120"/>
      <c r="JPX1" s="120"/>
      <c r="JPY1" s="120"/>
      <c r="JPZ1" s="120"/>
      <c r="JQA1" s="120"/>
      <c r="JQB1" s="120"/>
      <c r="JQC1" s="120"/>
      <c r="JQD1" s="120"/>
      <c r="JQE1" s="120"/>
      <c r="JQF1" s="120"/>
      <c r="JQG1" s="120"/>
      <c r="JQH1" s="120"/>
      <c r="JQI1" s="120"/>
      <c r="JQJ1" s="120"/>
      <c r="JQK1" s="120"/>
      <c r="JQL1" s="120"/>
      <c r="JQM1" s="120"/>
      <c r="JQN1" s="120"/>
      <c r="JQO1" s="120"/>
      <c r="JQP1" s="120"/>
      <c r="JQQ1" s="120"/>
      <c r="JQR1" s="120"/>
      <c r="JQS1" s="120"/>
      <c r="JQT1" s="120"/>
      <c r="JQU1" s="120"/>
      <c r="JQV1" s="120"/>
      <c r="JQW1" s="120"/>
      <c r="JQX1" s="120"/>
      <c r="JQY1" s="120"/>
      <c r="JQZ1" s="120"/>
      <c r="JRA1" s="120"/>
      <c r="JRB1" s="120"/>
      <c r="JRC1" s="120"/>
      <c r="JRD1" s="120"/>
      <c r="JRE1" s="120"/>
      <c r="JRF1" s="120"/>
      <c r="JRG1" s="120"/>
      <c r="JRH1" s="120"/>
      <c r="JRI1" s="120"/>
      <c r="JRJ1" s="120"/>
      <c r="JRK1" s="120"/>
      <c r="JRL1" s="120"/>
      <c r="JRM1" s="120"/>
      <c r="JRN1" s="120"/>
      <c r="JRO1" s="120"/>
      <c r="JRP1" s="120"/>
      <c r="JRQ1" s="120"/>
      <c r="JRR1" s="120"/>
      <c r="JRS1" s="120"/>
      <c r="JRT1" s="120"/>
      <c r="JRU1" s="120"/>
      <c r="JRV1" s="120"/>
      <c r="JRW1" s="120"/>
      <c r="JRX1" s="120"/>
      <c r="JRY1" s="120"/>
      <c r="JRZ1" s="120"/>
      <c r="JSA1" s="120"/>
      <c r="JSB1" s="120"/>
      <c r="JSC1" s="120"/>
      <c r="JSD1" s="120"/>
      <c r="JSE1" s="120"/>
      <c r="JSF1" s="120"/>
      <c r="JSG1" s="120"/>
      <c r="JSH1" s="120"/>
      <c r="JSI1" s="120"/>
      <c r="JSJ1" s="120"/>
      <c r="JSK1" s="120"/>
      <c r="JSL1" s="120"/>
      <c r="JSM1" s="120"/>
      <c r="JSN1" s="120"/>
      <c r="JSO1" s="120"/>
      <c r="JSP1" s="120"/>
      <c r="JSQ1" s="120"/>
      <c r="JSR1" s="120"/>
      <c r="JSS1" s="120"/>
      <c r="JST1" s="120"/>
      <c r="JSU1" s="120"/>
      <c r="JSV1" s="120"/>
      <c r="JSW1" s="120"/>
      <c r="JSX1" s="120"/>
      <c r="JSY1" s="120"/>
      <c r="JSZ1" s="120"/>
      <c r="JTA1" s="120"/>
      <c r="JTB1" s="120"/>
      <c r="JTC1" s="120"/>
      <c r="JTD1" s="120"/>
      <c r="JTE1" s="120"/>
      <c r="JTF1" s="120"/>
      <c r="JTG1" s="120"/>
      <c r="JTH1" s="120"/>
      <c r="JTI1" s="120"/>
      <c r="JTJ1" s="120"/>
      <c r="JTK1" s="120"/>
      <c r="JTL1" s="120"/>
      <c r="JTM1" s="120"/>
      <c r="JTN1" s="120"/>
      <c r="JTO1" s="120"/>
      <c r="JTP1" s="120"/>
      <c r="JTQ1" s="120"/>
      <c r="JTR1" s="120"/>
      <c r="JTS1" s="120"/>
      <c r="JTT1" s="120"/>
      <c r="JTU1" s="120"/>
      <c r="JTV1" s="120"/>
      <c r="JTW1" s="120"/>
      <c r="JTX1" s="120"/>
      <c r="JTY1" s="120"/>
      <c r="JTZ1" s="120"/>
      <c r="JUA1" s="120"/>
      <c r="JUB1" s="120"/>
      <c r="JUC1" s="120"/>
      <c r="JUD1" s="120"/>
      <c r="JUE1" s="120"/>
      <c r="JUF1" s="120"/>
      <c r="JUG1" s="120"/>
      <c r="JUH1" s="120"/>
      <c r="JUI1" s="120"/>
      <c r="JUJ1" s="120"/>
      <c r="JUK1" s="120"/>
      <c r="JUL1" s="120"/>
      <c r="JUM1" s="120"/>
      <c r="JUN1" s="120"/>
      <c r="JUO1" s="120"/>
      <c r="JUP1" s="120"/>
      <c r="JUQ1" s="120"/>
      <c r="JUR1" s="120"/>
      <c r="JUS1" s="120"/>
      <c r="JUT1" s="120"/>
      <c r="JUU1" s="120"/>
      <c r="JUV1" s="120"/>
      <c r="JUW1" s="120"/>
      <c r="JUX1" s="120"/>
      <c r="JUY1" s="120"/>
      <c r="JUZ1" s="120"/>
      <c r="JVA1" s="120"/>
      <c r="JVB1" s="120"/>
      <c r="JVC1" s="120"/>
      <c r="JVD1" s="120"/>
      <c r="JVE1" s="120"/>
      <c r="JVF1" s="120"/>
      <c r="JVG1" s="120"/>
      <c r="JVH1" s="120"/>
      <c r="JVI1" s="120"/>
      <c r="JVJ1" s="120"/>
      <c r="JVK1" s="120"/>
      <c r="JVL1" s="120"/>
      <c r="JVM1" s="120"/>
      <c r="JVN1" s="120"/>
      <c r="JVO1" s="120"/>
      <c r="JVP1" s="120"/>
      <c r="JVQ1" s="120"/>
      <c r="JVR1" s="120"/>
      <c r="JVS1" s="120"/>
      <c r="JVT1" s="120"/>
      <c r="JVU1" s="120"/>
      <c r="JVV1" s="120"/>
      <c r="JVW1" s="120"/>
      <c r="JVX1" s="120"/>
      <c r="JVY1" s="120"/>
      <c r="JVZ1" s="120"/>
      <c r="JWA1" s="120"/>
      <c r="JWB1" s="120"/>
      <c r="JWC1" s="120"/>
      <c r="JWD1" s="120"/>
      <c r="JWE1" s="120"/>
      <c r="JWF1" s="120"/>
      <c r="JWG1" s="120"/>
      <c r="JWH1" s="120"/>
      <c r="JWI1" s="120"/>
      <c r="JWJ1" s="120"/>
      <c r="JWK1" s="120"/>
      <c r="JWL1" s="120"/>
      <c r="JWM1" s="120"/>
      <c r="JWN1" s="120"/>
      <c r="JWO1" s="120"/>
      <c r="JWP1" s="120"/>
      <c r="JWQ1" s="120"/>
      <c r="JWR1" s="120"/>
      <c r="JWS1" s="120"/>
      <c r="JWT1" s="120"/>
      <c r="JWU1" s="120"/>
      <c r="JWV1" s="120"/>
      <c r="JWW1" s="120"/>
      <c r="JWX1" s="120"/>
      <c r="JWY1" s="120"/>
      <c r="JWZ1" s="120"/>
      <c r="JXA1" s="120"/>
      <c r="JXB1" s="120"/>
      <c r="JXC1" s="120"/>
      <c r="JXD1" s="120"/>
      <c r="JXE1" s="120"/>
      <c r="JXF1" s="120"/>
      <c r="JXG1" s="120"/>
      <c r="JXH1" s="120"/>
      <c r="JXI1" s="120"/>
      <c r="JXJ1" s="120"/>
      <c r="JXK1" s="120"/>
      <c r="JXL1" s="120"/>
      <c r="JXM1" s="120"/>
      <c r="JXN1" s="120"/>
      <c r="JXO1" s="120"/>
      <c r="JXP1" s="120"/>
      <c r="JXQ1" s="120"/>
      <c r="JXR1" s="120"/>
      <c r="JXS1" s="120"/>
      <c r="JXT1" s="120"/>
      <c r="JXU1" s="120"/>
      <c r="JXV1" s="120"/>
      <c r="JXW1" s="120"/>
      <c r="JXX1" s="120"/>
      <c r="JXY1" s="120"/>
      <c r="JXZ1" s="120"/>
      <c r="JYA1" s="120"/>
      <c r="JYB1" s="120"/>
      <c r="JYC1" s="120"/>
      <c r="JYD1" s="120"/>
      <c r="JYE1" s="120"/>
      <c r="JYF1" s="120"/>
      <c r="JYG1" s="120"/>
      <c r="JYH1" s="120"/>
      <c r="JYI1" s="120"/>
      <c r="JYJ1" s="120"/>
      <c r="JYK1" s="120"/>
      <c r="JYL1" s="120"/>
      <c r="JYM1" s="120"/>
      <c r="JYN1" s="120"/>
      <c r="JYO1" s="120"/>
      <c r="JYP1" s="120"/>
      <c r="JYQ1" s="120"/>
      <c r="JYR1" s="120"/>
      <c r="JYS1" s="120"/>
      <c r="JYT1" s="120"/>
      <c r="JYU1" s="120"/>
      <c r="JYV1" s="120"/>
      <c r="JYW1" s="120"/>
      <c r="JYX1" s="120"/>
      <c r="JYY1" s="120"/>
      <c r="JYZ1" s="120"/>
      <c r="JZA1" s="120"/>
      <c r="JZB1" s="120"/>
      <c r="JZC1" s="120"/>
      <c r="JZD1" s="120"/>
      <c r="JZE1" s="120"/>
      <c r="JZF1" s="120"/>
      <c r="JZG1" s="120"/>
      <c r="JZH1" s="120"/>
      <c r="JZI1" s="120"/>
      <c r="JZJ1" s="120"/>
      <c r="JZK1" s="120"/>
      <c r="JZL1" s="120"/>
      <c r="JZM1" s="120"/>
      <c r="JZN1" s="120"/>
      <c r="JZO1" s="120"/>
      <c r="JZP1" s="120"/>
      <c r="JZQ1" s="120"/>
      <c r="JZR1" s="120"/>
      <c r="JZS1" s="120"/>
      <c r="JZT1" s="120"/>
      <c r="JZU1" s="120"/>
      <c r="JZV1" s="120"/>
      <c r="JZW1" s="120"/>
      <c r="JZX1" s="120"/>
      <c r="JZY1" s="120"/>
      <c r="JZZ1" s="120"/>
      <c r="KAA1" s="120"/>
      <c r="KAB1" s="120"/>
      <c r="KAC1" s="120"/>
      <c r="KAD1" s="120"/>
      <c r="KAE1" s="120"/>
      <c r="KAF1" s="120"/>
      <c r="KAG1" s="120"/>
      <c r="KAH1" s="120"/>
      <c r="KAI1" s="120"/>
      <c r="KAJ1" s="120"/>
      <c r="KAK1" s="120"/>
      <c r="KAL1" s="120"/>
      <c r="KAM1" s="120"/>
      <c r="KAN1" s="120"/>
      <c r="KAO1" s="120"/>
      <c r="KAP1" s="120"/>
      <c r="KAQ1" s="120"/>
      <c r="KAR1" s="120"/>
      <c r="KAS1" s="120"/>
      <c r="KAT1" s="120"/>
      <c r="KAU1" s="120"/>
      <c r="KAV1" s="120"/>
      <c r="KAW1" s="120"/>
      <c r="KAX1" s="120"/>
      <c r="KAY1" s="120"/>
      <c r="KAZ1" s="120"/>
      <c r="KBA1" s="120"/>
      <c r="KBB1" s="120"/>
      <c r="KBC1" s="120"/>
      <c r="KBD1" s="120"/>
      <c r="KBE1" s="120"/>
      <c r="KBF1" s="120"/>
      <c r="KBG1" s="120"/>
      <c r="KBH1" s="120"/>
      <c r="KBI1" s="120"/>
      <c r="KBJ1" s="120"/>
      <c r="KBK1" s="120"/>
      <c r="KBL1" s="120"/>
      <c r="KBM1" s="120"/>
      <c r="KBN1" s="120"/>
      <c r="KBO1" s="120"/>
      <c r="KBP1" s="120"/>
      <c r="KBQ1" s="120"/>
      <c r="KBR1" s="120"/>
      <c r="KBS1" s="120"/>
      <c r="KBT1" s="120"/>
      <c r="KBU1" s="120"/>
      <c r="KBV1" s="120"/>
      <c r="KBW1" s="120"/>
      <c r="KBX1" s="120"/>
      <c r="KBY1" s="120"/>
      <c r="KBZ1" s="120"/>
      <c r="KCA1" s="120"/>
      <c r="KCB1" s="120"/>
      <c r="KCC1" s="120"/>
      <c r="KCD1" s="120"/>
      <c r="KCE1" s="120"/>
      <c r="KCF1" s="120"/>
      <c r="KCG1" s="120"/>
      <c r="KCH1" s="120"/>
      <c r="KCI1" s="120"/>
      <c r="KCJ1" s="120"/>
      <c r="KCK1" s="120"/>
      <c r="KCL1" s="120"/>
      <c r="KCM1" s="120"/>
      <c r="KCN1" s="120"/>
      <c r="KCO1" s="120"/>
      <c r="KCP1" s="120"/>
      <c r="KCQ1" s="120"/>
      <c r="KCR1" s="120"/>
      <c r="KCS1" s="120"/>
      <c r="KCT1" s="120"/>
      <c r="KCU1" s="120"/>
      <c r="KCV1" s="120"/>
      <c r="KCW1" s="120"/>
      <c r="KCX1" s="120"/>
      <c r="KCY1" s="120"/>
      <c r="KCZ1" s="120"/>
      <c r="KDA1" s="120"/>
      <c r="KDB1" s="120"/>
      <c r="KDC1" s="120"/>
      <c r="KDD1" s="120"/>
      <c r="KDE1" s="120"/>
      <c r="KDF1" s="120"/>
      <c r="KDG1" s="120"/>
      <c r="KDH1" s="120"/>
      <c r="KDI1" s="120"/>
      <c r="KDJ1" s="120"/>
      <c r="KDK1" s="120"/>
      <c r="KDL1" s="120"/>
      <c r="KDM1" s="120"/>
      <c r="KDN1" s="120"/>
      <c r="KDO1" s="120"/>
      <c r="KDP1" s="120"/>
      <c r="KDQ1" s="120"/>
      <c r="KDR1" s="120"/>
      <c r="KDS1" s="120"/>
      <c r="KDT1" s="120"/>
      <c r="KDU1" s="120"/>
      <c r="KDV1" s="120"/>
      <c r="KDW1" s="120"/>
      <c r="KDX1" s="120"/>
      <c r="KDY1" s="120"/>
      <c r="KDZ1" s="120"/>
      <c r="KEA1" s="120"/>
      <c r="KEB1" s="120"/>
      <c r="KEC1" s="120"/>
      <c r="KED1" s="120"/>
      <c r="KEE1" s="120"/>
      <c r="KEF1" s="120"/>
      <c r="KEG1" s="120"/>
      <c r="KEH1" s="120"/>
      <c r="KEI1" s="120"/>
      <c r="KEJ1" s="120"/>
      <c r="KEK1" s="120"/>
      <c r="KEL1" s="120"/>
      <c r="KEM1" s="120"/>
      <c r="KEN1" s="120"/>
      <c r="KEO1" s="120"/>
      <c r="KEP1" s="120"/>
      <c r="KEQ1" s="120"/>
      <c r="KER1" s="120"/>
      <c r="KES1" s="120"/>
      <c r="KET1" s="120"/>
      <c r="KEU1" s="120"/>
      <c r="KEV1" s="120"/>
      <c r="KEW1" s="120"/>
      <c r="KEX1" s="120"/>
      <c r="KEY1" s="120"/>
      <c r="KEZ1" s="120"/>
      <c r="KFA1" s="120"/>
      <c r="KFB1" s="120"/>
      <c r="KFC1" s="120"/>
      <c r="KFD1" s="120"/>
      <c r="KFE1" s="120"/>
      <c r="KFF1" s="120"/>
      <c r="KFG1" s="120"/>
      <c r="KFH1" s="120"/>
      <c r="KFI1" s="120"/>
      <c r="KFJ1" s="120"/>
      <c r="KFK1" s="120"/>
      <c r="KFL1" s="120"/>
      <c r="KFM1" s="120"/>
      <c r="KFN1" s="120"/>
      <c r="KFO1" s="120"/>
      <c r="KFP1" s="120"/>
      <c r="KFQ1" s="120"/>
      <c r="KFR1" s="120"/>
      <c r="KFS1" s="120"/>
      <c r="KFT1" s="120"/>
      <c r="KFU1" s="120"/>
      <c r="KFV1" s="120"/>
      <c r="KFW1" s="120"/>
      <c r="KFX1" s="120"/>
      <c r="KFY1" s="120"/>
      <c r="KFZ1" s="120"/>
      <c r="KGA1" s="120"/>
      <c r="KGB1" s="120"/>
      <c r="KGC1" s="120"/>
      <c r="KGD1" s="120"/>
      <c r="KGE1" s="120"/>
      <c r="KGF1" s="120"/>
      <c r="KGG1" s="120"/>
      <c r="KGH1" s="120"/>
      <c r="KGI1" s="120"/>
      <c r="KGJ1" s="120"/>
      <c r="KGK1" s="120"/>
      <c r="KGL1" s="120"/>
      <c r="KGM1" s="120"/>
      <c r="KGN1" s="120"/>
      <c r="KGO1" s="120"/>
      <c r="KGP1" s="120"/>
      <c r="KGQ1" s="120"/>
      <c r="KGR1" s="120"/>
      <c r="KGS1" s="120"/>
      <c r="KGT1" s="120"/>
      <c r="KGU1" s="120"/>
      <c r="KGV1" s="120"/>
      <c r="KGW1" s="120"/>
      <c r="KGX1" s="120"/>
      <c r="KGY1" s="120"/>
      <c r="KGZ1" s="120"/>
      <c r="KHA1" s="120"/>
      <c r="KHB1" s="120"/>
      <c r="KHC1" s="120"/>
      <c r="KHD1" s="120"/>
      <c r="KHE1" s="120"/>
      <c r="KHF1" s="120"/>
      <c r="KHG1" s="120"/>
      <c r="KHH1" s="120"/>
      <c r="KHI1" s="120"/>
      <c r="KHJ1" s="120"/>
      <c r="KHK1" s="120"/>
      <c r="KHL1" s="120"/>
      <c r="KHM1" s="120"/>
      <c r="KHN1" s="120"/>
      <c r="KHO1" s="120"/>
      <c r="KHP1" s="120"/>
      <c r="KHQ1" s="120"/>
      <c r="KHR1" s="120"/>
      <c r="KHS1" s="120"/>
      <c r="KHT1" s="120"/>
      <c r="KHU1" s="120"/>
      <c r="KHV1" s="120"/>
      <c r="KHW1" s="120"/>
      <c r="KHX1" s="120"/>
      <c r="KHY1" s="120"/>
      <c r="KHZ1" s="120"/>
      <c r="KIA1" s="120"/>
      <c r="KIB1" s="120"/>
      <c r="KIC1" s="120"/>
      <c r="KID1" s="120"/>
      <c r="KIE1" s="120"/>
      <c r="KIF1" s="120"/>
      <c r="KIG1" s="120"/>
      <c r="KIH1" s="120"/>
      <c r="KII1" s="120"/>
      <c r="KIJ1" s="120"/>
      <c r="KIK1" s="120"/>
      <c r="KIL1" s="120"/>
      <c r="KIM1" s="120"/>
      <c r="KIN1" s="120"/>
      <c r="KIO1" s="120"/>
      <c r="KIP1" s="120"/>
      <c r="KIQ1" s="120"/>
      <c r="KIR1" s="120"/>
      <c r="KIS1" s="120"/>
      <c r="KIT1" s="120"/>
      <c r="KIU1" s="120"/>
      <c r="KIV1" s="120"/>
      <c r="KIW1" s="120"/>
      <c r="KIX1" s="120"/>
      <c r="KIY1" s="120"/>
      <c r="KIZ1" s="120"/>
      <c r="KJA1" s="120"/>
      <c r="KJB1" s="120"/>
      <c r="KJC1" s="120"/>
      <c r="KJD1" s="120"/>
      <c r="KJE1" s="120"/>
      <c r="KJF1" s="120"/>
      <c r="KJG1" s="120"/>
      <c r="KJH1" s="120"/>
      <c r="KJI1" s="120"/>
      <c r="KJJ1" s="120"/>
      <c r="KJK1" s="120"/>
      <c r="KJL1" s="120"/>
      <c r="KJM1" s="120"/>
      <c r="KJN1" s="120"/>
      <c r="KJO1" s="120"/>
      <c r="KJP1" s="120"/>
      <c r="KJQ1" s="120"/>
      <c r="KJR1" s="120"/>
      <c r="KJS1" s="120"/>
      <c r="KJT1" s="120"/>
      <c r="KJU1" s="120"/>
      <c r="KJV1" s="120"/>
      <c r="KJW1" s="120"/>
      <c r="KJX1" s="120"/>
      <c r="KJY1" s="120"/>
      <c r="KJZ1" s="120"/>
      <c r="KKA1" s="120"/>
      <c r="KKB1" s="120"/>
      <c r="KKC1" s="120"/>
      <c r="KKD1" s="120"/>
      <c r="KKE1" s="120"/>
      <c r="KKF1" s="120"/>
      <c r="KKG1" s="120"/>
      <c r="KKH1" s="120"/>
      <c r="KKI1" s="120"/>
      <c r="KKJ1" s="120"/>
      <c r="KKK1" s="120"/>
      <c r="KKL1" s="120"/>
      <c r="KKM1" s="120"/>
      <c r="KKN1" s="120"/>
      <c r="KKO1" s="120"/>
      <c r="KKP1" s="120"/>
      <c r="KKQ1" s="120"/>
      <c r="KKR1" s="120"/>
      <c r="KKS1" s="120"/>
      <c r="KKT1" s="120"/>
      <c r="KKU1" s="120"/>
      <c r="KKV1" s="120"/>
      <c r="KKW1" s="120"/>
      <c r="KKX1" s="120"/>
      <c r="KKY1" s="120"/>
      <c r="KKZ1" s="120"/>
      <c r="KLA1" s="120"/>
      <c r="KLB1" s="120"/>
      <c r="KLC1" s="120"/>
      <c r="KLD1" s="120"/>
      <c r="KLE1" s="120"/>
      <c r="KLF1" s="120"/>
      <c r="KLG1" s="120"/>
      <c r="KLH1" s="120"/>
      <c r="KLI1" s="120"/>
      <c r="KLJ1" s="120"/>
      <c r="KLK1" s="120"/>
      <c r="KLL1" s="120"/>
      <c r="KLM1" s="120"/>
      <c r="KLN1" s="120"/>
      <c r="KLO1" s="120"/>
      <c r="KLP1" s="120"/>
      <c r="KLQ1" s="120"/>
      <c r="KLR1" s="120"/>
      <c r="KLS1" s="120"/>
      <c r="KLT1" s="120"/>
      <c r="KLU1" s="120"/>
      <c r="KLV1" s="120"/>
      <c r="KLW1" s="120"/>
      <c r="KLX1" s="120"/>
      <c r="KLY1" s="120"/>
      <c r="KLZ1" s="120"/>
      <c r="KMA1" s="120"/>
      <c r="KMB1" s="120"/>
      <c r="KMC1" s="120"/>
      <c r="KMD1" s="120"/>
      <c r="KME1" s="120"/>
      <c r="KMF1" s="120"/>
      <c r="KMG1" s="120"/>
      <c r="KMH1" s="120"/>
      <c r="KMI1" s="120"/>
      <c r="KMJ1" s="120"/>
      <c r="KMK1" s="120"/>
      <c r="KML1" s="120"/>
      <c r="KMM1" s="120"/>
      <c r="KMN1" s="120"/>
      <c r="KMO1" s="120"/>
      <c r="KMP1" s="120"/>
      <c r="KMQ1" s="120"/>
      <c r="KMR1" s="120"/>
      <c r="KMS1" s="120"/>
      <c r="KMT1" s="120"/>
      <c r="KMU1" s="120"/>
      <c r="KMV1" s="120"/>
      <c r="KMW1" s="120"/>
      <c r="KMX1" s="120"/>
      <c r="KMY1" s="120"/>
      <c r="KMZ1" s="120"/>
      <c r="KNA1" s="120"/>
      <c r="KNB1" s="120"/>
      <c r="KNC1" s="120"/>
      <c r="KND1" s="120"/>
      <c r="KNE1" s="120"/>
      <c r="KNF1" s="120"/>
      <c r="KNG1" s="120"/>
      <c r="KNH1" s="120"/>
      <c r="KNI1" s="120"/>
      <c r="KNJ1" s="120"/>
      <c r="KNK1" s="120"/>
      <c r="KNL1" s="120"/>
      <c r="KNM1" s="120"/>
      <c r="KNN1" s="120"/>
      <c r="KNO1" s="120"/>
      <c r="KNP1" s="120"/>
      <c r="KNQ1" s="120"/>
      <c r="KNR1" s="120"/>
      <c r="KNS1" s="120"/>
      <c r="KNT1" s="120"/>
      <c r="KNU1" s="120"/>
      <c r="KNV1" s="120"/>
      <c r="KNW1" s="120"/>
      <c r="KNX1" s="120"/>
      <c r="KNY1" s="120"/>
      <c r="KNZ1" s="120"/>
      <c r="KOA1" s="120"/>
      <c r="KOB1" s="120"/>
      <c r="KOC1" s="120"/>
      <c r="KOD1" s="120"/>
      <c r="KOE1" s="120"/>
      <c r="KOF1" s="120"/>
      <c r="KOG1" s="120"/>
      <c r="KOH1" s="120"/>
      <c r="KOI1" s="120"/>
      <c r="KOJ1" s="120"/>
      <c r="KOK1" s="120"/>
      <c r="KOL1" s="120"/>
      <c r="KOM1" s="120"/>
      <c r="KON1" s="120"/>
      <c r="KOO1" s="120"/>
      <c r="KOP1" s="120"/>
      <c r="KOQ1" s="120"/>
      <c r="KOR1" s="120"/>
      <c r="KOS1" s="120"/>
      <c r="KOT1" s="120"/>
      <c r="KOU1" s="120"/>
      <c r="KOV1" s="120"/>
      <c r="KOW1" s="120"/>
      <c r="KOX1" s="120"/>
      <c r="KOY1" s="120"/>
      <c r="KOZ1" s="120"/>
      <c r="KPA1" s="120"/>
      <c r="KPB1" s="120"/>
      <c r="KPC1" s="120"/>
      <c r="KPD1" s="120"/>
      <c r="KPE1" s="120"/>
      <c r="KPF1" s="120"/>
      <c r="KPG1" s="120"/>
      <c r="KPH1" s="120"/>
      <c r="KPI1" s="120"/>
      <c r="KPJ1" s="120"/>
      <c r="KPK1" s="120"/>
      <c r="KPL1" s="120"/>
      <c r="KPM1" s="120"/>
      <c r="KPN1" s="120"/>
      <c r="KPO1" s="120"/>
      <c r="KPP1" s="120"/>
      <c r="KPQ1" s="120"/>
      <c r="KPR1" s="120"/>
      <c r="KPS1" s="120"/>
      <c r="KPT1" s="120"/>
      <c r="KPU1" s="120"/>
      <c r="KPV1" s="120"/>
      <c r="KPW1" s="120"/>
      <c r="KPX1" s="120"/>
      <c r="KPY1" s="120"/>
      <c r="KPZ1" s="120"/>
      <c r="KQA1" s="120"/>
      <c r="KQB1" s="120"/>
      <c r="KQC1" s="120"/>
      <c r="KQD1" s="120"/>
      <c r="KQE1" s="120"/>
      <c r="KQF1" s="120"/>
      <c r="KQG1" s="120"/>
      <c r="KQH1" s="120"/>
      <c r="KQI1" s="120"/>
      <c r="KQJ1" s="120"/>
      <c r="KQK1" s="120"/>
      <c r="KQL1" s="120"/>
      <c r="KQM1" s="120"/>
      <c r="KQN1" s="120"/>
      <c r="KQO1" s="120"/>
      <c r="KQP1" s="120"/>
      <c r="KQQ1" s="120"/>
      <c r="KQR1" s="120"/>
      <c r="KQS1" s="120"/>
      <c r="KQT1" s="120"/>
      <c r="KQU1" s="120"/>
      <c r="KQV1" s="120"/>
      <c r="KQW1" s="120"/>
      <c r="KQX1" s="120"/>
      <c r="KQY1" s="120"/>
      <c r="KQZ1" s="120"/>
      <c r="KRA1" s="120"/>
      <c r="KRB1" s="120"/>
      <c r="KRC1" s="120"/>
      <c r="KRD1" s="120"/>
      <c r="KRE1" s="120"/>
      <c r="KRF1" s="120"/>
      <c r="KRG1" s="120"/>
      <c r="KRH1" s="120"/>
      <c r="KRI1" s="120"/>
      <c r="KRJ1" s="120"/>
      <c r="KRK1" s="120"/>
      <c r="KRL1" s="120"/>
      <c r="KRM1" s="120"/>
      <c r="KRN1" s="120"/>
      <c r="KRO1" s="120"/>
      <c r="KRP1" s="120"/>
      <c r="KRQ1" s="120"/>
      <c r="KRR1" s="120"/>
      <c r="KRS1" s="120"/>
      <c r="KRT1" s="120"/>
      <c r="KRU1" s="120"/>
      <c r="KRV1" s="120"/>
      <c r="KRW1" s="120"/>
      <c r="KRX1" s="120"/>
      <c r="KRY1" s="120"/>
      <c r="KRZ1" s="120"/>
      <c r="KSA1" s="120"/>
      <c r="KSB1" s="120"/>
      <c r="KSC1" s="120"/>
      <c r="KSD1" s="120"/>
      <c r="KSE1" s="120"/>
      <c r="KSF1" s="120"/>
      <c r="KSG1" s="120"/>
      <c r="KSH1" s="120"/>
      <c r="KSI1" s="120"/>
      <c r="KSJ1" s="120"/>
      <c r="KSK1" s="120"/>
      <c r="KSL1" s="120"/>
      <c r="KSM1" s="120"/>
      <c r="KSN1" s="120"/>
      <c r="KSO1" s="120"/>
      <c r="KSP1" s="120"/>
      <c r="KSQ1" s="120"/>
      <c r="KSR1" s="120"/>
      <c r="KSS1" s="120"/>
      <c r="KST1" s="120"/>
      <c r="KSU1" s="120"/>
      <c r="KSV1" s="120"/>
      <c r="KSW1" s="120"/>
      <c r="KSX1" s="120"/>
      <c r="KSY1" s="120"/>
      <c r="KSZ1" s="120"/>
      <c r="KTA1" s="120"/>
      <c r="KTB1" s="120"/>
      <c r="KTC1" s="120"/>
      <c r="KTD1" s="120"/>
      <c r="KTE1" s="120"/>
      <c r="KTF1" s="120"/>
      <c r="KTG1" s="120"/>
      <c r="KTH1" s="120"/>
      <c r="KTI1" s="120"/>
      <c r="KTJ1" s="120"/>
      <c r="KTK1" s="120"/>
      <c r="KTL1" s="120"/>
      <c r="KTM1" s="120"/>
      <c r="KTN1" s="120"/>
      <c r="KTO1" s="120"/>
      <c r="KTP1" s="120"/>
      <c r="KTQ1" s="120"/>
      <c r="KTR1" s="120"/>
      <c r="KTS1" s="120"/>
      <c r="KTT1" s="120"/>
      <c r="KTU1" s="120"/>
      <c r="KTV1" s="120"/>
      <c r="KTW1" s="120"/>
      <c r="KTX1" s="120"/>
      <c r="KTY1" s="120"/>
      <c r="KTZ1" s="120"/>
      <c r="KUA1" s="120"/>
      <c r="KUB1" s="120"/>
      <c r="KUC1" s="120"/>
      <c r="KUD1" s="120"/>
      <c r="KUE1" s="120"/>
      <c r="KUF1" s="120"/>
      <c r="KUG1" s="120"/>
      <c r="KUH1" s="120"/>
      <c r="KUI1" s="120"/>
      <c r="KUJ1" s="120"/>
      <c r="KUK1" s="120"/>
      <c r="KUL1" s="120"/>
      <c r="KUM1" s="120"/>
      <c r="KUN1" s="120"/>
      <c r="KUO1" s="120"/>
      <c r="KUP1" s="120"/>
      <c r="KUQ1" s="120"/>
      <c r="KUR1" s="120"/>
      <c r="KUS1" s="120"/>
      <c r="KUT1" s="120"/>
      <c r="KUU1" s="120"/>
      <c r="KUV1" s="120"/>
      <c r="KUW1" s="120"/>
      <c r="KUX1" s="120"/>
      <c r="KUY1" s="120"/>
      <c r="KUZ1" s="120"/>
      <c r="KVA1" s="120"/>
      <c r="KVB1" s="120"/>
      <c r="KVC1" s="120"/>
      <c r="KVD1" s="120"/>
      <c r="KVE1" s="120"/>
      <c r="KVF1" s="120"/>
      <c r="KVG1" s="120"/>
      <c r="KVH1" s="120"/>
      <c r="KVI1" s="120"/>
      <c r="KVJ1" s="120"/>
      <c r="KVK1" s="120"/>
      <c r="KVL1" s="120"/>
      <c r="KVM1" s="120"/>
      <c r="KVN1" s="120"/>
      <c r="KVO1" s="120"/>
      <c r="KVP1" s="120"/>
      <c r="KVQ1" s="120"/>
      <c r="KVR1" s="120"/>
      <c r="KVS1" s="120"/>
      <c r="KVT1" s="120"/>
      <c r="KVU1" s="120"/>
      <c r="KVV1" s="120"/>
      <c r="KVW1" s="120"/>
      <c r="KVX1" s="120"/>
      <c r="KVY1" s="120"/>
      <c r="KVZ1" s="120"/>
      <c r="KWA1" s="120"/>
      <c r="KWB1" s="120"/>
      <c r="KWC1" s="120"/>
      <c r="KWD1" s="120"/>
      <c r="KWE1" s="120"/>
      <c r="KWF1" s="120"/>
      <c r="KWG1" s="120"/>
      <c r="KWH1" s="120"/>
      <c r="KWI1" s="120"/>
      <c r="KWJ1" s="120"/>
      <c r="KWK1" s="120"/>
      <c r="KWL1" s="120"/>
      <c r="KWM1" s="120"/>
      <c r="KWN1" s="120"/>
      <c r="KWO1" s="120"/>
      <c r="KWP1" s="120"/>
      <c r="KWQ1" s="120"/>
      <c r="KWR1" s="120"/>
      <c r="KWS1" s="120"/>
      <c r="KWT1" s="120"/>
      <c r="KWU1" s="120"/>
      <c r="KWV1" s="120"/>
      <c r="KWW1" s="120"/>
      <c r="KWX1" s="120"/>
      <c r="KWY1" s="120"/>
      <c r="KWZ1" s="120"/>
      <c r="KXA1" s="120"/>
      <c r="KXB1" s="120"/>
      <c r="KXC1" s="120"/>
      <c r="KXD1" s="120"/>
      <c r="KXE1" s="120"/>
      <c r="KXF1" s="120"/>
      <c r="KXG1" s="120"/>
      <c r="KXH1" s="120"/>
      <c r="KXI1" s="120"/>
      <c r="KXJ1" s="120"/>
      <c r="KXK1" s="120"/>
      <c r="KXL1" s="120"/>
      <c r="KXM1" s="120"/>
      <c r="KXN1" s="120"/>
      <c r="KXO1" s="120"/>
      <c r="KXP1" s="120"/>
      <c r="KXQ1" s="120"/>
      <c r="KXR1" s="120"/>
      <c r="KXS1" s="120"/>
      <c r="KXT1" s="120"/>
      <c r="KXU1" s="120"/>
      <c r="KXV1" s="120"/>
      <c r="KXW1" s="120"/>
      <c r="KXX1" s="120"/>
      <c r="KXY1" s="120"/>
      <c r="KXZ1" s="120"/>
      <c r="KYA1" s="120"/>
      <c r="KYB1" s="120"/>
      <c r="KYC1" s="120"/>
      <c r="KYD1" s="120"/>
      <c r="KYE1" s="120"/>
      <c r="KYF1" s="120"/>
      <c r="KYG1" s="120"/>
      <c r="KYH1" s="120"/>
      <c r="KYI1" s="120"/>
      <c r="KYJ1" s="120"/>
      <c r="KYK1" s="120"/>
      <c r="KYL1" s="120"/>
      <c r="KYM1" s="120"/>
      <c r="KYN1" s="120"/>
      <c r="KYO1" s="120"/>
      <c r="KYP1" s="120"/>
      <c r="KYQ1" s="120"/>
      <c r="KYR1" s="120"/>
      <c r="KYS1" s="120"/>
      <c r="KYT1" s="120"/>
      <c r="KYU1" s="120"/>
      <c r="KYV1" s="120"/>
      <c r="KYW1" s="120"/>
      <c r="KYX1" s="120"/>
      <c r="KYY1" s="120"/>
      <c r="KYZ1" s="120"/>
      <c r="KZA1" s="120"/>
      <c r="KZB1" s="120"/>
      <c r="KZC1" s="120"/>
      <c r="KZD1" s="120"/>
      <c r="KZE1" s="120"/>
      <c r="KZF1" s="120"/>
      <c r="KZG1" s="120"/>
      <c r="KZH1" s="120"/>
      <c r="KZI1" s="120"/>
      <c r="KZJ1" s="120"/>
      <c r="KZK1" s="120"/>
      <c r="KZL1" s="120"/>
      <c r="KZM1" s="120"/>
      <c r="KZN1" s="120"/>
      <c r="KZO1" s="120"/>
      <c r="KZP1" s="120"/>
      <c r="KZQ1" s="120"/>
      <c r="KZR1" s="120"/>
      <c r="KZS1" s="120"/>
      <c r="KZT1" s="120"/>
      <c r="KZU1" s="120"/>
      <c r="KZV1" s="120"/>
      <c r="KZW1" s="120"/>
      <c r="KZX1" s="120"/>
      <c r="KZY1" s="120"/>
      <c r="KZZ1" s="120"/>
      <c r="LAA1" s="120"/>
      <c r="LAB1" s="120"/>
      <c r="LAC1" s="120"/>
      <c r="LAD1" s="120"/>
      <c r="LAE1" s="120"/>
      <c r="LAF1" s="120"/>
      <c r="LAG1" s="120"/>
      <c r="LAH1" s="120"/>
      <c r="LAI1" s="120"/>
      <c r="LAJ1" s="120"/>
      <c r="LAK1" s="120"/>
      <c r="LAL1" s="120"/>
      <c r="LAM1" s="120"/>
      <c r="LAN1" s="120"/>
      <c r="LAO1" s="120"/>
      <c r="LAP1" s="120"/>
      <c r="LAQ1" s="120"/>
      <c r="LAR1" s="120"/>
      <c r="LAS1" s="120"/>
      <c r="LAT1" s="120"/>
      <c r="LAU1" s="120"/>
      <c r="LAV1" s="120"/>
      <c r="LAW1" s="120"/>
      <c r="LAX1" s="120"/>
      <c r="LAY1" s="120"/>
      <c r="LAZ1" s="120"/>
      <c r="LBA1" s="120"/>
      <c r="LBB1" s="120"/>
      <c r="LBC1" s="120"/>
      <c r="LBD1" s="120"/>
      <c r="LBE1" s="120"/>
      <c r="LBF1" s="120"/>
      <c r="LBG1" s="120"/>
      <c r="LBH1" s="120"/>
      <c r="LBI1" s="120"/>
      <c r="LBJ1" s="120"/>
      <c r="LBK1" s="120"/>
      <c r="LBL1" s="120"/>
      <c r="LBM1" s="120"/>
      <c r="LBN1" s="120"/>
      <c r="LBO1" s="120"/>
      <c r="LBP1" s="120"/>
      <c r="LBQ1" s="120"/>
      <c r="LBR1" s="120"/>
      <c r="LBS1" s="120"/>
      <c r="LBT1" s="120"/>
      <c r="LBU1" s="120"/>
      <c r="LBV1" s="120"/>
      <c r="LBW1" s="120"/>
      <c r="LBX1" s="120"/>
      <c r="LBY1" s="120"/>
      <c r="LBZ1" s="120"/>
      <c r="LCA1" s="120"/>
      <c r="LCB1" s="120"/>
      <c r="LCC1" s="120"/>
      <c r="LCD1" s="120"/>
      <c r="LCE1" s="120"/>
      <c r="LCF1" s="120"/>
      <c r="LCG1" s="120"/>
      <c r="LCH1" s="120"/>
      <c r="LCI1" s="120"/>
      <c r="LCJ1" s="120"/>
      <c r="LCK1" s="120"/>
      <c r="LCL1" s="120"/>
      <c r="LCM1" s="120"/>
      <c r="LCN1" s="120"/>
      <c r="LCO1" s="120"/>
      <c r="LCP1" s="120"/>
      <c r="LCQ1" s="120"/>
      <c r="LCR1" s="120"/>
      <c r="LCS1" s="120"/>
      <c r="LCT1" s="120"/>
      <c r="LCU1" s="120"/>
      <c r="LCV1" s="120"/>
      <c r="LCW1" s="120"/>
      <c r="LCX1" s="120"/>
      <c r="LCY1" s="120"/>
      <c r="LCZ1" s="120"/>
      <c r="LDA1" s="120"/>
      <c r="LDB1" s="120"/>
      <c r="LDC1" s="120"/>
      <c r="LDD1" s="120"/>
      <c r="LDE1" s="120"/>
      <c r="LDF1" s="120"/>
      <c r="LDG1" s="120"/>
      <c r="LDH1" s="120"/>
      <c r="LDI1" s="120"/>
      <c r="LDJ1" s="120"/>
      <c r="LDK1" s="120"/>
      <c r="LDL1" s="120"/>
      <c r="LDM1" s="120"/>
      <c r="LDN1" s="120"/>
      <c r="LDO1" s="120"/>
      <c r="LDP1" s="120"/>
      <c r="LDQ1" s="120"/>
      <c r="LDR1" s="120"/>
      <c r="LDS1" s="120"/>
      <c r="LDT1" s="120"/>
      <c r="LDU1" s="120"/>
      <c r="LDV1" s="120"/>
      <c r="LDW1" s="120"/>
      <c r="LDX1" s="120"/>
      <c r="LDY1" s="120"/>
      <c r="LDZ1" s="120"/>
      <c r="LEA1" s="120"/>
      <c r="LEB1" s="120"/>
      <c r="LEC1" s="120"/>
      <c r="LED1" s="120"/>
      <c r="LEE1" s="120"/>
      <c r="LEF1" s="120"/>
      <c r="LEG1" s="120"/>
      <c r="LEH1" s="120"/>
      <c r="LEI1" s="120"/>
      <c r="LEJ1" s="120"/>
      <c r="LEK1" s="120"/>
      <c r="LEL1" s="120"/>
      <c r="LEM1" s="120"/>
      <c r="LEN1" s="120"/>
      <c r="LEO1" s="120"/>
      <c r="LEP1" s="120"/>
      <c r="LEQ1" s="120"/>
      <c r="LER1" s="120"/>
      <c r="LES1" s="120"/>
      <c r="LET1" s="120"/>
      <c r="LEU1" s="120"/>
      <c r="LEV1" s="120"/>
      <c r="LEW1" s="120"/>
      <c r="LEX1" s="120"/>
      <c r="LEY1" s="120"/>
      <c r="LEZ1" s="120"/>
      <c r="LFA1" s="120"/>
      <c r="LFB1" s="120"/>
      <c r="LFC1" s="120"/>
      <c r="LFD1" s="120"/>
      <c r="LFE1" s="120"/>
      <c r="LFF1" s="120"/>
      <c r="LFG1" s="120"/>
      <c r="LFH1" s="120"/>
      <c r="LFI1" s="120"/>
      <c r="LFJ1" s="120"/>
      <c r="LFK1" s="120"/>
      <c r="LFL1" s="120"/>
      <c r="LFM1" s="120"/>
      <c r="LFN1" s="120"/>
      <c r="LFO1" s="120"/>
      <c r="LFP1" s="120"/>
      <c r="LFQ1" s="120"/>
      <c r="LFR1" s="120"/>
      <c r="LFS1" s="120"/>
      <c r="LFT1" s="120"/>
      <c r="LFU1" s="120"/>
      <c r="LFV1" s="120"/>
      <c r="LFW1" s="120"/>
      <c r="LFX1" s="120"/>
      <c r="LFY1" s="120"/>
      <c r="LFZ1" s="120"/>
      <c r="LGA1" s="120"/>
      <c r="LGB1" s="120"/>
      <c r="LGC1" s="120"/>
      <c r="LGD1" s="120"/>
      <c r="LGE1" s="120"/>
      <c r="LGF1" s="120"/>
      <c r="LGG1" s="120"/>
      <c r="LGH1" s="120"/>
      <c r="LGI1" s="120"/>
      <c r="LGJ1" s="120"/>
      <c r="LGK1" s="120"/>
      <c r="LGL1" s="120"/>
      <c r="LGM1" s="120"/>
      <c r="LGN1" s="120"/>
      <c r="LGO1" s="120"/>
      <c r="LGP1" s="120"/>
      <c r="LGQ1" s="120"/>
      <c r="LGR1" s="120"/>
      <c r="LGS1" s="120"/>
      <c r="LGT1" s="120"/>
      <c r="LGU1" s="120"/>
      <c r="LGV1" s="120"/>
      <c r="LGW1" s="120"/>
      <c r="LGX1" s="120"/>
      <c r="LGY1" s="120"/>
      <c r="LGZ1" s="120"/>
      <c r="LHA1" s="120"/>
      <c r="LHB1" s="120"/>
      <c r="LHC1" s="120"/>
      <c r="LHD1" s="120"/>
      <c r="LHE1" s="120"/>
      <c r="LHF1" s="120"/>
      <c r="LHG1" s="120"/>
      <c r="LHH1" s="120"/>
      <c r="LHI1" s="120"/>
      <c r="LHJ1" s="120"/>
      <c r="LHK1" s="120"/>
      <c r="LHL1" s="120"/>
      <c r="LHM1" s="120"/>
      <c r="LHN1" s="120"/>
      <c r="LHO1" s="120"/>
      <c r="LHP1" s="120"/>
      <c r="LHQ1" s="120"/>
      <c r="LHR1" s="120"/>
      <c r="LHS1" s="120"/>
      <c r="LHT1" s="120"/>
      <c r="LHU1" s="120"/>
      <c r="LHV1" s="120"/>
      <c r="LHW1" s="120"/>
      <c r="LHX1" s="120"/>
      <c r="LHY1" s="120"/>
      <c r="LHZ1" s="120"/>
      <c r="LIA1" s="120"/>
      <c r="LIB1" s="120"/>
      <c r="LIC1" s="120"/>
      <c r="LID1" s="120"/>
      <c r="LIE1" s="120"/>
      <c r="LIF1" s="120"/>
      <c r="LIG1" s="120"/>
      <c r="LIH1" s="120"/>
      <c r="LII1" s="120"/>
      <c r="LIJ1" s="120"/>
      <c r="LIK1" s="120"/>
      <c r="LIL1" s="120"/>
      <c r="LIM1" s="120"/>
      <c r="LIN1" s="120"/>
      <c r="LIO1" s="120"/>
      <c r="LIP1" s="120"/>
      <c r="LIQ1" s="120"/>
      <c r="LIR1" s="120"/>
      <c r="LIS1" s="120"/>
      <c r="LIT1" s="120"/>
      <c r="LIU1" s="120"/>
      <c r="LIV1" s="120"/>
      <c r="LIW1" s="120"/>
      <c r="LIX1" s="120"/>
      <c r="LIY1" s="120"/>
      <c r="LIZ1" s="120"/>
      <c r="LJA1" s="120"/>
      <c r="LJB1" s="120"/>
      <c r="LJC1" s="120"/>
      <c r="LJD1" s="120"/>
      <c r="LJE1" s="120"/>
      <c r="LJF1" s="120"/>
      <c r="LJG1" s="120"/>
      <c r="LJH1" s="120"/>
      <c r="LJI1" s="120"/>
      <c r="LJJ1" s="120"/>
      <c r="LJK1" s="120"/>
      <c r="LJL1" s="120"/>
      <c r="LJM1" s="120"/>
      <c r="LJN1" s="120"/>
      <c r="LJO1" s="120"/>
      <c r="LJP1" s="120"/>
      <c r="LJQ1" s="120"/>
      <c r="LJR1" s="120"/>
      <c r="LJS1" s="120"/>
      <c r="LJT1" s="120"/>
      <c r="LJU1" s="120"/>
      <c r="LJV1" s="120"/>
      <c r="LJW1" s="120"/>
      <c r="LJX1" s="120"/>
      <c r="LJY1" s="120"/>
      <c r="LJZ1" s="120"/>
      <c r="LKA1" s="120"/>
      <c r="LKB1" s="120"/>
      <c r="LKC1" s="120"/>
      <c r="LKD1" s="120"/>
      <c r="LKE1" s="120"/>
      <c r="LKF1" s="120"/>
      <c r="LKG1" s="120"/>
      <c r="LKH1" s="120"/>
      <c r="LKI1" s="120"/>
      <c r="LKJ1" s="120"/>
      <c r="LKK1" s="120"/>
      <c r="LKL1" s="120"/>
      <c r="LKM1" s="120"/>
      <c r="LKN1" s="120"/>
      <c r="LKO1" s="120"/>
      <c r="LKP1" s="120"/>
      <c r="LKQ1" s="120"/>
      <c r="LKR1" s="120"/>
      <c r="LKS1" s="120"/>
      <c r="LKT1" s="120"/>
      <c r="LKU1" s="120"/>
      <c r="LKV1" s="120"/>
      <c r="LKW1" s="120"/>
      <c r="LKX1" s="120"/>
      <c r="LKY1" s="120"/>
      <c r="LKZ1" s="120"/>
      <c r="LLA1" s="120"/>
      <c r="LLB1" s="120"/>
      <c r="LLC1" s="120"/>
      <c r="LLD1" s="120"/>
      <c r="LLE1" s="120"/>
      <c r="LLF1" s="120"/>
      <c r="LLG1" s="120"/>
      <c r="LLH1" s="120"/>
      <c r="LLI1" s="120"/>
      <c r="LLJ1" s="120"/>
      <c r="LLK1" s="120"/>
      <c r="LLL1" s="120"/>
      <c r="LLM1" s="120"/>
      <c r="LLN1" s="120"/>
      <c r="LLO1" s="120"/>
      <c r="LLP1" s="120"/>
      <c r="LLQ1" s="120"/>
      <c r="LLR1" s="120"/>
      <c r="LLS1" s="120"/>
      <c r="LLT1" s="120"/>
      <c r="LLU1" s="120"/>
      <c r="LLV1" s="120"/>
      <c r="LLW1" s="120"/>
      <c r="LLX1" s="120"/>
      <c r="LLY1" s="120"/>
      <c r="LLZ1" s="120"/>
      <c r="LMA1" s="120"/>
      <c r="LMB1" s="120"/>
      <c r="LMC1" s="120"/>
      <c r="LMD1" s="120"/>
      <c r="LME1" s="120"/>
      <c r="LMF1" s="120"/>
      <c r="LMG1" s="120"/>
      <c r="LMH1" s="120"/>
      <c r="LMI1" s="120"/>
      <c r="LMJ1" s="120"/>
      <c r="LMK1" s="120"/>
      <c r="LML1" s="120"/>
      <c r="LMM1" s="120"/>
      <c r="LMN1" s="120"/>
      <c r="LMO1" s="120"/>
      <c r="LMP1" s="120"/>
      <c r="LMQ1" s="120"/>
      <c r="LMR1" s="120"/>
      <c r="LMS1" s="120"/>
      <c r="LMT1" s="120"/>
      <c r="LMU1" s="120"/>
      <c r="LMV1" s="120"/>
      <c r="LMW1" s="120"/>
      <c r="LMX1" s="120"/>
      <c r="LMY1" s="120"/>
      <c r="LMZ1" s="120"/>
      <c r="LNA1" s="120"/>
      <c r="LNB1" s="120"/>
      <c r="LNC1" s="120"/>
      <c r="LND1" s="120"/>
      <c r="LNE1" s="120"/>
      <c r="LNF1" s="120"/>
      <c r="LNG1" s="120"/>
      <c r="LNH1" s="120"/>
      <c r="LNI1" s="120"/>
      <c r="LNJ1" s="120"/>
      <c r="LNK1" s="120"/>
      <c r="LNL1" s="120"/>
      <c r="LNM1" s="120"/>
      <c r="LNN1" s="120"/>
      <c r="LNO1" s="120"/>
      <c r="LNP1" s="120"/>
      <c r="LNQ1" s="120"/>
      <c r="LNR1" s="120"/>
      <c r="LNS1" s="120"/>
      <c r="LNT1" s="120"/>
      <c r="LNU1" s="120"/>
      <c r="LNV1" s="120"/>
      <c r="LNW1" s="120"/>
      <c r="LNX1" s="120"/>
      <c r="LNY1" s="120"/>
      <c r="LNZ1" s="120"/>
      <c r="LOA1" s="120"/>
      <c r="LOB1" s="120"/>
      <c r="LOC1" s="120"/>
      <c r="LOD1" s="120"/>
      <c r="LOE1" s="120"/>
      <c r="LOF1" s="120"/>
      <c r="LOG1" s="120"/>
      <c r="LOH1" s="120"/>
      <c r="LOI1" s="120"/>
      <c r="LOJ1" s="120"/>
      <c r="LOK1" s="120"/>
      <c r="LOL1" s="120"/>
      <c r="LOM1" s="120"/>
      <c r="LON1" s="120"/>
      <c r="LOO1" s="120"/>
      <c r="LOP1" s="120"/>
      <c r="LOQ1" s="120"/>
      <c r="LOR1" s="120"/>
      <c r="LOS1" s="120"/>
      <c r="LOT1" s="120"/>
      <c r="LOU1" s="120"/>
      <c r="LOV1" s="120"/>
      <c r="LOW1" s="120"/>
      <c r="LOX1" s="120"/>
      <c r="LOY1" s="120"/>
      <c r="LOZ1" s="120"/>
      <c r="LPA1" s="120"/>
      <c r="LPB1" s="120"/>
      <c r="LPC1" s="120"/>
      <c r="LPD1" s="120"/>
      <c r="LPE1" s="120"/>
      <c r="LPF1" s="120"/>
      <c r="LPG1" s="120"/>
      <c r="LPH1" s="120"/>
      <c r="LPI1" s="120"/>
      <c r="LPJ1" s="120"/>
      <c r="LPK1" s="120"/>
      <c r="LPL1" s="120"/>
      <c r="LPM1" s="120"/>
      <c r="LPN1" s="120"/>
      <c r="LPO1" s="120"/>
      <c r="LPP1" s="120"/>
      <c r="LPQ1" s="120"/>
      <c r="LPR1" s="120"/>
      <c r="LPS1" s="120"/>
      <c r="LPT1" s="120"/>
      <c r="LPU1" s="120"/>
      <c r="LPV1" s="120"/>
      <c r="LPW1" s="120"/>
      <c r="LPX1" s="120"/>
      <c r="LPY1" s="120"/>
      <c r="LPZ1" s="120"/>
      <c r="LQA1" s="120"/>
      <c r="LQB1" s="120"/>
      <c r="LQC1" s="120"/>
      <c r="LQD1" s="120"/>
      <c r="LQE1" s="120"/>
      <c r="LQF1" s="120"/>
      <c r="LQG1" s="120"/>
      <c r="LQH1" s="120"/>
      <c r="LQI1" s="120"/>
      <c r="LQJ1" s="120"/>
      <c r="LQK1" s="120"/>
      <c r="LQL1" s="120"/>
      <c r="LQM1" s="120"/>
      <c r="LQN1" s="120"/>
      <c r="LQO1" s="120"/>
      <c r="LQP1" s="120"/>
      <c r="LQQ1" s="120"/>
      <c r="LQR1" s="120"/>
      <c r="LQS1" s="120"/>
      <c r="LQT1" s="120"/>
      <c r="LQU1" s="120"/>
      <c r="LQV1" s="120"/>
      <c r="LQW1" s="120"/>
      <c r="LQX1" s="120"/>
      <c r="LQY1" s="120"/>
      <c r="LQZ1" s="120"/>
      <c r="LRA1" s="120"/>
      <c r="LRB1" s="120"/>
      <c r="LRC1" s="120"/>
      <c r="LRD1" s="120"/>
      <c r="LRE1" s="120"/>
      <c r="LRF1" s="120"/>
      <c r="LRG1" s="120"/>
      <c r="LRH1" s="120"/>
      <c r="LRI1" s="120"/>
      <c r="LRJ1" s="120"/>
      <c r="LRK1" s="120"/>
      <c r="LRL1" s="120"/>
      <c r="LRM1" s="120"/>
      <c r="LRN1" s="120"/>
      <c r="LRO1" s="120"/>
      <c r="LRP1" s="120"/>
      <c r="LRQ1" s="120"/>
      <c r="LRR1" s="120"/>
      <c r="LRS1" s="120"/>
      <c r="LRT1" s="120"/>
      <c r="LRU1" s="120"/>
      <c r="LRV1" s="120"/>
      <c r="LRW1" s="120"/>
      <c r="LRX1" s="120"/>
      <c r="LRY1" s="120"/>
      <c r="LRZ1" s="120"/>
      <c r="LSA1" s="120"/>
      <c r="LSB1" s="120"/>
      <c r="LSC1" s="120"/>
      <c r="LSD1" s="120"/>
      <c r="LSE1" s="120"/>
      <c r="LSF1" s="120"/>
      <c r="LSG1" s="120"/>
      <c r="LSH1" s="120"/>
      <c r="LSI1" s="120"/>
      <c r="LSJ1" s="120"/>
      <c r="LSK1" s="120"/>
      <c r="LSL1" s="120"/>
      <c r="LSM1" s="120"/>
      <c r="LSN1" s="120"/>
      <c r="LSO1" s="120"/>
      <c r="LSP1" s="120"/>
      <c r="LSQ1" s="120"/>
      <c r="LSR1" s="120"/>
      <c r="LSS1" s="120"/>
      <c r="LST1" s="120"/>
      <c r="LSU1" s="120"/>
      <c r="LSV1" s="120"/>
      <c r="LSW1" s="120"/>
      <c r="LSX1" s="120"/>
      <c r="LSY1" s="120"/>
      <c r="LSZ1" s="120"/>
      <c r="LTA1" s="120"/>
      <c r="LTB1" s="120"/>
      <c r="LTC1" s="120"/>
      <c r="LTD1" s="120"/>
      <c r="LTE1" s="120"/>
      <c r="LTF1" s="120"/>
      <c r="LTG1" s="120"/>
      <c r="LTH1" s="120"/>
      <c r="LTI1" s="120"/>
      <c r="LTJ1" s="120"/>
      <c r="LTK1" s="120"/>
      <c r="LTL1" s="120"/>
      <c r="LTM1" s="120"/>
      <c r="LTN1" s="120"/>
      <c r="LTO1" s="120"/>
      <c r="LTP1" s="120"/>
      <c r="LTQ1" s="120"/>
      <c r="LTR1" s="120"/>
      <c r="LTS1" s="120"/>
      <c r="LTT1" s="120"/>
      <c r="LTU1" s="120"/>
      <c r="LTV1" s="120"/>
      <c r="LTW1" s="120"/>
      <c r="LTX1" s="120"/>
      <c r="LTY1" s="120"/>
      <c r="LTZ1" s="120"/>
      <c r="LUA1" s="120"/>
      <c r="LUB1" s="120"/>
      <c r="LUC1" s="120"/>
      <c r="LUD1" s="120"/>
      <c r="LUE1" s="120"/>
      <c r="LUF1" s="120"/>
      <c r="LUG1" s="120"/>
      <c r="LUH1" s="120"/>
      <c r="LUI1" s="120"/>
      <c r="LUJ1" s="120"/>
      <c r="LUK1" s="120"/>
      <c r="LUL1" s="120"/>
      <c r="LUM1" s="120"/>
      <c r="LUN1" s="120"/>
      <c r="LUO1" s="120"/>
      <c r="LUP1" s="120"/>
      <c r="LUQ1" s="120"/>
      <c r="LUR1" s="120"/>
      <c r="LUS1" s="120"/>
      <c r="LUT1" s="120"/>
      <c r="LUU1" s="120"/>
      <c r="LUV1" s="120"/>
      <c r="LUW1" s="120"/>
      <c r="LUX1" s="120"/>
      <c r="LUY1" s="120"/>
      <c r="LUZ1" s="120"/>
      <c r="LVA1" s="120"/>
      <c r="LVB1" s="120"/>
      <c r="LVC1" s="120"/>
      <c r="LVD1" s="120"/>
      <c r="LVE1" s="120"/>
      <c r="LVF1" s="120"/>
      <c r="LVG1" s="120"/>
      <c r="LVH1" s="120"/>
      <c r="LVI1" s="120"/>
      <c r="LVJ1" s="120"/>
      <c r="LVK1" s="120"/>
      <c r="LVL1" s="120"/>
      <c r="LVM1" s="120"/>
      <c r="LVN1" s="120"/>
      <c r="LVO1" s="120"/>
      <c r="LVP1" s="120"/>
      <c r="LVQ1" s="120"/>
      <c r="LVR1" s="120"/>
      <c r="LVS1" s="120"/>
      <c r="LVT1" s="120"/>
      <c r="LVU1" s="120"/>
      <c r="LVV1" s="120"/>
      <c r="LVW1" s="120"/>
      <c r="LVX1" s="120"/>
      <c r="LVY1" s="120"/>
      <c r="LVZ1" s="120"/>
      <c r="LWA1" s="120"/>
      <c r="LWB1" s="120"/>
      <c r="LWC1" s="120"/>
      <c r="LWD1" s="120"/>
      <c r="LWE1" s="120"/>
      <c r="LWF1" s="120"/>
      <c r="LWG1" s="120"/>
      <c r="LWH1" s="120"/>
      <c r="LWI1" s="120"/>
      <c r="LWJ1" s="120"/>
      <c r="LWK1" s="120"/>
      <c r="LWL1" s="120"/>
      <c r="LWM1" s="120"/>
      <c r="LWN1" s="120"/>
      <c r="LWO1" s="120"/>
      <c r="LWP1" s="120"/>
      <c r="LWQ1" s="120"/>
      <c r="LWR1" s="120"/>
      <c r="LWS1" s="120"/>
      <c r="LWT1" s="120"/>
      <c r="LWU1" s="120"/>
      <c r="LWV1" s="120"/>
      <c r="LWW1" s="120"/>
      <c r="LWX1" s="120"/>
      <c r="LWY1" s="120"/>
      <c r="LWZ1" s="120"/>
      <c r="LXA1" s="120"/>
      <c r="LXB1" s="120"/>
      <c r="LXC1" s="120"/>
      <c r="LXD1" s="120"/>
      <c r="LXE1" s="120"/>
      <c r="LXF1" s="120"/>
      <c r="LXG1" s="120"/>
      <c r="LXH1" s="120"/>
      <c r="LXI1" s="120"/>
      <c r="LXJ1" s="120"/>
      <c r="LXK1" s="120"/>
      <c r="LXL1" s="120"/>
      <c r="LXM1" s="120"/>
      <c r="LXN1" s="120"/>
      <c r="LXO1" s="120"/>
      <c r="LXP1" s="120"/>
      <c r="LXQ1" s="120"/>
      <c r="LXR1" s="120"/>
      <c r="LXS1" s="120"/>
      <c r="LXT1" s="120"/>
      <c r="LXU1" s="120"/>
      <c r="LXV1" s="120"/>
      <c r="LXW1" s="120"/>
      <c r="LXX1" s="120"/>
      <c r="LXY1" s="120"/>
      <c r="LXZ1" s="120"/>
      <c r="LYA1" s="120"/>
      <c r="LYB1" s="120"/>
      <c r="LYC1" s="120"/>
      <c r="LYD1" s="120"/>
      <c r="LYE1" s="120"/>
      <c r="LYF1" s="120"/>
      <c r="LYG1" s="120"/>
      <c r="LYH1" s="120"/>
      <c r="LYI1" s="120"/>
      <c r="LYJ1" s="120"/>
      <c r="LYK1" s="120"/>
      <c r="LYL1" s="120"/>
      <c r="LYM1" s="120"/>
      <c r="LYN1" s="120"/>
      <c r="LYO1" s="120"/>
      <c r="LYP1" s="120"/>
      <c r="LYQ1" s="120"/>
      <c r="LYR1" s="120"/>
      <c r="LYS1" s="120"/>
      <c r="LYT1" s="120"/>
      <c r="LYU1" s="120"/>
      <c r="LYV1" s="120"/>
      <c r="LYW1" s="120"/>
      <c r="LYX1" s="120"/>
      <c r="LYY1" s="120"/>
      <c r="LYZ1" s="120"/>
      <c r="LZA1" s="120"/>
      <c r="LZB1" s="120"/>
      <c r="LZC1" s="120"/>
      <c r="LZD1" s="120"/>
      <c r="LZE1" s="120"/>
      <c r="LZF1" s="120"/>
      <c r="LZG1" s="120"/>
      <c r="LZH1" s="120"/>
      <c r="LZI1" s="120"/>
      <c r="LZJ1" s="120"/>
      <c r="LZK1" s="120"/>
      <c r="LZL1" s="120"/>
      <c r="LZM1" s="120"/>
      <c r="LZN1" s="120"/>
      <c r="LZO1" s="120"/>
      <c r="LZP1" s="120"/>
      <c r="LZQ1" s="120"/>
      <c r="LZR1" s="120"/>
      <c r="LZS1" s="120"/>
      <c r="LZT1" s="120"/>
      <c r="LZU1" s="120"/>
      <c r="LZV1" s="120"/>
      <c r="LZW1" s="120"/>
      <c r="LZX1" s="120"/>
      <c r="LZY1" s="120"/>
      <c r="LZZ1" s="120"/>
      <c r="MAA1" s="120"/>
      <c r="MAB1" s="120"/>
      <c r="MAC1" s="120"/>
      <c r="MAD1" s="120"/>
      <c r="MAE1" s="120"/>
      <c r="MAF1" s="120"/>
      <c r="MAG1" s="120"/>
      <c r="MAH1" s="120"/>
      <c r="MAI1" s="120"/>
      <c r="MAJ1" s="120"/>
      <c r="MAK1" s="120"/>
      <c r="MAL1" s="120"/>
      <c r="MAM1" s="120"/>
      <c r="MAN1" s="120"/>
      <c r="MAO1" s="120"/>
      <c r="MAP1" s="120"/>
      <c r="MAQ1" s="120"/>
      <c r="MAR1" s="120"/>
      <c r="MAS1" s="120"/>
      <c r="MAT1" s="120"/>
      <c r="MAU1" s="120"/>
      <c r="MAV1" s="120"/>
      <c r="MAW1" s="120"/>
      <c r="MAX1" s="120"/>
      <c r="MAY1" s="120"/>
      <c r="MAZ1" s="120"/>
      <c r="MBA1" s="120"/>
      <c r="MBB1" s="120"/>
      <c r="MBC1" s="120"/>
      <c r="MBD1" s="120"/>
      <c r="MBE1" s="120"/>
      <c r="MBF1" s="120"/>
      <c r="MBG1" s="120"/>
      <c r="MBH1" s="120"/>
      <c r="MBI1" s="120"/>
      <c r="MBJ1" s="120"/>
      <c r="MBK1" s="120"/>
      <c r="MBL1" s="120"/>
      <c r="MBM1" s="120"/>
      <c r="MBN1" s="120"/>
      <c r="MBO1" s="120"/>
      <c r="MBP1" s="120"/>
      <c r="MBQ1" s="120"/>
      <c r="MBR1" s="120"/>
      <c r="MBS1" s="120"/>
      <c r="MBT1" s="120"/>
      <c r="MBU1" s="120"/>
      <c r="MBV1" s="120"/>
      <c r="MBW1" s="120"/>
      <c r="MBX1" s="120"/>
      <c r="MBY1" s="120"/>
      <c r="MBZ1" s="120"/>
      <c r="MCA1" s="120"/>
      <c r="MCB1" s="120"/>
      <c r="MCC1" s="120"/>
      <c r="MCD1" s="120"/>
      <c r="MCE1" s="120"/>
      <c r="MCF1" s="120"/>
      <c r="MCG1" s="120"/>
      <c r="MCH1" s="120"/>
      <c r="MCI1" s="120"/>
      <c r="MCJ1" s="120"/>
      <c r="MCK1" s="120"/>
      <c r="MCL1" s="120"/>
      <c r="MCM1" s="120"/>
      <c r="MCN1" s="120"/>
      <c r="MCO1" s="120"/>
      <c r="MCP1" s="120"/>
      <c r="MCQ1" s="120"/>
      <c r="MCR1" s="120"/>
      <c r="MCS1" s="120"/>
      <c r="MCT1" s="120"/>
      <c r="MCU1" s="120"/>
      <c r="MCV1" s="120"/>
      <c r="MCW1" s="120"/>
      <c r="MCX1" s="120"/>
      <c r="MCY1" s="120"/>
      <c r="MCZ1" s="120"/>
      <c r="MDA1" s="120"/>
      <c r="MDB1" s="120"/>
      <c r="MDC1" s="120"/>
      <c r="MDD1" s="120"/>
      <c r="MDE1" s="120"/>
      <c r="MDF1" s="120"/>
      <c r="MDG1" s="120"/>
      <c r="MDH1" s="120"/>
      <c r="MDI1" s="120"/>
      <c r="MDJ1" s="120"/>
      <c r="MDK1" s="120"/>
      <c r="MDL1" s="120"/>
      <c r="MDM1" s="120"/>
      <c r="MDN1" s="120"/>
      <c r="MDO1" s="120"/>
      <c r="MDP1" s="120"/>
      <c r="MDQ1" s="120"/>
      <c r="MDR1" s="120"/>
      <c r="MDS1" s="120"/>
      <c r="MDT1" s="120"/>
      <c r="MDU1" s="120"/>
      <c r="MDV1" s="120"/>
      <c r="MDW1" s="120"/>
      <c r="MDX1" s="120"/>
      <c r="MDY1" s="120"/>
      <c r="MDZ1" s="120"/>
      <c r="MEA1" s="120"/>
      <c r="MEB1" s="120"/>
      <c r="MEC1" s="120"/>
      <c r="MED1" s="120"/>
      <c r="MEE1" s="120"/>
      <c r="MEF1" s="120"/>
      <c r="MEG1" s="120"/>
      <c r="MEH1" s="120"/>
      <c r="MEI1" s="120"/>
      <c r="MEJ1" s="120"/>
      <c r="MEK1" s="120"/>
      <c r="MEL1" s="120"/>
      <c r="MEM1" s="120"/>
      <c r="MEN1" s="120"/>
      <c r="MEO1" s="120"/>
      <c r="MEP1" s="120"/>
      <c r="MEQ1" s="120"/>
      <c r="MER1" s="120"/>
      <c r="MES1" s="120"/>
      <c r="MET1" s="120"/>
      <c r="MEU1" s="120"/>
      <c r="MEV1" s="120"/>
      <c r="MEW1" s="120"/>
      <c r="MEX1" s="120"/>
      <c r="MEY1" s="120"/>
      <c r="MEZ1" s="120"/>
      <c r="MFA1" s="120"/>
      <c r="MFB1" s="120"/>
      <c r="MFC1" s="120"/>
      <c r="MFD1" s="120"/>
      <c r="MFE1" s="120"/>
      <c r="MFF1" s="120"/>
      <c r="MFG1" s="120"/>
      <c r="MFH1" s="120"/>
      <c r="MFI1" s="120"/>
      <c r="MFJ1" s="120"/>
      <c r="MFK1" s="120"/>
      <c r="MFL1" s="120"/>
      <c r="MFM1" s="120"/>
      <c r="MFN1" s="120"/>
      <c r="MFO1" s="120"/>
      <c r="MFP1" s="120"/>
      <c r="MFQ1" s="120"/>
      <c r="MFR1" s="120"/>
      <c r="MFS1" s="120"/>
      <c r="MFT1" s="120"/>
      <c r="MFU1" s="120"/>
      <c r="MFV1" s="120"/>
      <c r="MFW1" s="120"/>
      <c r="MFX1" s="120"/>
      <c r="MFY1" s="120"/>
      <c r="MFZ1" s="120"/>
      <c r="MGA1" s="120"/>
      <c r="MGB1" s="120"/>
      <c r="MGC1" s="120"/>
      <c r="MGD1" s="120"/>
      <c r="MGE1" s="120"/>
      <c r="MGF1" s="120"/>
      <c r="MGG1" s="120"/>
      <c r="MGH1" s="120"/>
      <c r="MGI1" s="120"/>
      <c r="MGJ1" s="120"/>
      <c r="MGK1" s="120"/>
      <c r="MGL1" s="120"/>
      <c r="MGM1" s="120"/>
      <c r="MGN1" s="120"/>
      <c r="MGO1" s="120"/>
      <c r="MGP1" s="120"/>
      <c r="MGQ1" s="120"/>
      <c r="MGR1" s="120"/>
      <c r="MGS1" s="120"/>
      <c r="MGT1" s="120"/>
      <c r="MGU1" s="120"/>
      <c r="MGV1" s="120"/>
      <c r="MGW1" s="120"/>
      <c r="MGX1" s="120"/>
      <c r="MGY1" s="120"/>
      <c r="MGZ1" s="120"/>
      <c r="MHA1" s="120"/>
      <c r="MHB1" s="120"/>
      <c r="MHC1" s="120"/>
      <c r="MHD1" s="120"/>
      <c r="MHE1" s="120"/>
      <c r="MHF1" s="120"/>
      <c r="MHG1" s="120"/>
      <c r="MHH1" s="120"/>
      <c r="MHI1" s="120"/>
      <c r="MHJ1" s="120"/>
      <c r="MHK1" s="120"/>
      <c r="MHL1" s="120"/>
      <c r="MHM1" s="120"/>
      <c r="MHN1" s="120"/>
      <c r="MHO1" s="120"/>
      <c r="MHP1" s="120"/>
      <c r="MHQ1" s="120"/>
      <c r="MHR1" s="120"/>
      <c r="MHS1" s="120"/>
      <c r="MHT1" s="120"/>
      <c r="MHU1" s="120"/>
      <c r="MHV1" s="120"/>
      <c r="MHW1" s="120"/>
      <c r="MHX1" s="120"/>
      <c r="MHY1" s="120"/>
      <c r="MHZ1" s="120"/>
      <c r="MIA1" s="120"/>
      <c r="MIB1" s="120"/>
      <c r="MIC1" s="120"/>
      <c r="MID1" s="120"/>
      <c r="MIE1" s="120"/>
      <c r="MIF1" s="120"/>
      <c r="MIG1" s="120"/>
      <c r="MIH1" s="120"/>
      <c r="MII1" s="120"/>
      <c r="MIJ1" s="120"/>
      <c r="MIK1" s="120"/>
      <c r="MIL1" s="120"/>
      <c r="MIM1" s="120"/>
      <c r="MIN1" s="120"/>
      <c r="MIO1" s="120"/>
      <c r="MIP1" s="120"/>
      <c r="MIQ1" s="120"/>
      <c r="MIR1" s="120"/>
      <c r="MIS1" s="120"/>
      <c r="MIT1" s="120"/>
      <c r="MIU1" s="120"/>
      <c r="MIV1" s="120"/>
      <c r="MIW1" s="120"/>
      <c r="MIX1" s="120"/>
      <c r="MIY1" s="120"/>
      <c r="MIZ1" s="120"/>
      <c r="MJA1" s="120"/>
      <c r="MJB1" s="120"/>
      <c r="MJC1" s="120"/>
      <c r="MJD1" s="120"/>
      <c r="MJE1" s="120"/>
      <c r="MJF1" s="120"/>
      <c r="MJG1" s="120"/>
      <c r="MJH1" s="120"/>
      <c r="MJI1" s="120"/>
      <c r="MJJ1" s="120"/>
      <c r="MJK1" s="120"/>
      <c r="MJL1" s="120"/>
      <c r="MJM1" s="120"/>
      <c r="MJN1" s="120"/>
      <c r="MJO1" s="120"/>
      <c r="MJP1" s="120"/>
      <c r="MJQ1" s="120"/>
      <c r="MJR1" s="120"/>
      <c r="MJS1" s="120"/>
      <c r="MJT1" s="120"/>
      <c r="MJU1" s="120"/>
      <c r="MJV1" s="120"/>
      <c r="MJW1" s="120"/>
      <c r="MJX1" s="120"/>
      <c r="MJY1" s="120"/>
      <c r="MJZ1" s="120"/>
      <c r="MKA1" s="120"/>
      <c r="MKB1" s="120"/>
      <c r="MKC1" s="120"/>
      <c r="MKD1" s="120"/>
      <c r="MKE1" s="120"/>
      <c r="MKF1" s="120"/>
      <c r="MKG1" s="120"/>
      <c r="MKH1" s="120"/>
      <c r="MKI1" s="120"/>
      <c r="MKJ1" s="120"/>
      <c r="MKK1" s="120"/>
      <c r="MKL1" s="120"/>
      <c r="MKM1" s="120"/>
      <c r="MKN1" s="120"/>
      <c r="MKO1" s="120"/>
      <c r="MKP1" s="120"/>
      <c r="MKQ1" s="120"/>
      <c r="MKR1" s="120"/>
      <c r="MKS1" s="120"/>
      <c r="MKT1" s="120"/>
      <c r="MKU1" s="120"/>
      <c r="MKV1" s="120"/>
      <c r="MKW1" s="120"/>
      <c r="MKX1" s="120"/>
      <c r="MKY1" s="120"/>
      <c r="MKZ1" s="120"/>
      <c r="MLA1" s="120"/>
      <c r="MLB1" s="120"/>
      <c r="MLC1" s="120"/>
      <c r="MLD1" s="120"/>
      <c r="MLE1" s="120"/>
      <c r="MLF1" s="120"/>
      <c r="MLG1" s="120"/>
      <c r="MLH1" s="120"/>
      <c r="MLI1" s="120"/>
      <c r="MLJ1" s="120"/>
      <c r="MLK1" s="120"/>
      <c r="MLL1" s="120"/>
      <c r="MLM1" s="120"/>
      <c r="MLN1" s="120"/>
      <c r="MLO1" s="120"/>
      <c r="MLP1" s="120"/>
      <c r="MLQ1" s="120"/>
      <c r="MLR1" s="120"/>
      <c r="MLS1" s="120"/>
      <c r="MLT1" s="120"/>
      <c r="MLU1" s="120"/>
      <c r="MLV1" s="120"/>
      <c r="MLW1" s="120"/>
      <c r="MLX1" s="120"/>
      <c r="MLY1" s="120"/>
      <c r="MLZ1" s="120"/>
      <c r="MMA1" s="120"/>
      <c r="MMB1" s="120"/>
      <c r="MMC1" s="120"/>
      <c r="MMD1" s="120"/>
      <c r="MME1" s="120"/>
      <c r="MMF1" s="120"/>
      <c r="MMG1" s="120"/>
      <c r="MMH1" s="120"/>
      <c r="MMI1" s="120"/>
      <c r="MMJ1" s="120"/>
      <c r="MMK1" s="120"/>
      <c r="MML1" s="120"/>
      <c r="MMM1" s="120"/>
      <c r="MMN1" s="120"/>
      <c r="MMO1" s="120"/>
      <c r="MMP1" s="120"/>
      <c r="MMQ1" s="120"/>
      <c r="MMR1" s="120"/>
      <c r="MMS1" s="120"/>
      <c r="MMT1" s="120"/>
      <c r="MMU1" s="120"/>
      <c r="MMV1" s="120"/>
      <c r="MMW1" s="120"/>
      <c r="MMX1" s="120"/>
      <c r="MMY1" s="120"/>
      <c r="MMZ1" s="120"/>
      <c r="MNA1" s="120"/>
      <c r="MNB1" s="120"/>
      <c r="MNC1" s="120"/>
      <c r="MND1" s="120"/>
      <c r="MNE1" s="120"/>
      <c r="MNF1" s="120"/>
      <c r="MNG1" s="120"/>
      <c r="MNH1" s="120"/>
      <c r="MNI1" s="120"/>
      <c r="MNJ1" s="120"/>
      <c r="MNK1" s="120"/>
      <c r="MNL1" s="120"/>
      <c r="MNM1" s="120"/>
      <c r="MNN1" s="120"/>
      <c r="MNO1" s="120"/>
      <c r="MNP1" s="120"/>
      <c r="MNQ1" s="120"/>
      <c r="MNR1" s="120"/>
      <c r="MNS1" s="120"/>
      <c r="MNT1" s="120"/>
      <c r="MNU1" s="120"/>
      <c r="MNV1" s="120"/>
      <c r="MNW1" s="120"/>
      <c r="MNX1" s="120"/>
      <c r="MNY1" s="120"/>
      <c r="MNZ1" s="120"/>
      <c r="MOA1" s="120"/>
      <c r="MOB1" s="120"/>
      <c r="MOC1" s="120"/>
      <c r="MOD1" s="120"/>
      <c r="MOE1" s="120"/>
      <c r="MOF1" s="120"/>
      <c r="MOG1" s="120"/>
      <c r="MOH1" s="120"/>
      <c r="MOI1" s="120"/>
      <c r="MOJ1" s="120"/>
      <c r="MOK1" s="120"/>
      <c r="MOL1" s="120"/>
      <c r="MOM1" s="120"/>
      <c r="MON1" s="120"/>
      <c r="MOO1" s="120"/>
      <c r="MOP1" s="120"/>
      <c r="MOQ1" s="120"/>
      <c r="MOR1" s="120"/>
      <c r="MOS1" s="120"/>
      <c r="MOT1" s="120"/>
      <c r="MOU1" s="120"/>
      <c r="MOV1" s="120"/>
      <c r="MOW1" s="120"/>
      <c r="MOX1" s="120"/>
      <c r="MOY1" s="120"/>
      <c r="MOZ1" s="120"/>
      <c r="MPA1" s="120"/>
      <c r="MPB1" s="120"/>
      <c r="MPC1" s="120"/>
      <c r="MPD1" s="120"/>
      <c r="MPE1" s="120"/>
      <c r="MPF1" s="120"/>
      <c r="MPG1" s="120"/>
      <c r="MPH1" s="120"/>
      <c r="MPI1" s="120"/>
      <c r="MPJ1" s="120"/>
      <c r="MPK1" s="120"/>
      <c r="MPL1" s="120"/>
      <c r="MPM1" s="120"/>
      <c r="MPN1" s="120"/>
      <c r="MPO1" s="120"/>
      <c r="MPP1" s="120"/>
      <c r="MPQ1" s="120"/>
      <c r="MPR1" s="120"/>
      <c r="MPS1" s="120"/>
      <c r="MPT1" s="120"/>
      <c r="MPU1" s="120"/>
      <c r="MPV1" s="120"/>
      <c r="MPW1" s="120"/>
      <c r="MPX1" s="120"/>
      <c r="MPY1" s="120"/>
      <c r="MPZ1" s="120"/>
      <c r="MQA1" s="120"/>
      <c r="MQB1" s="120"/>
      <c r="MQC1" s="120"/>
      <c r="MQD1" s="120"/>
      <c r="MQE1" s="120"/>
      <c r="MQF1" s="120"/>
      <c r="MQG1" s="120"/>
      <c r="MQH1" s="120"/>
      <c r="MQI1" s="120"/>
      <c r="MQJ1" s="120"/>
      <c r="MQK1" s="120"/>
      <c r="MQL1" s="120"/>
      <c r="MQM1" s="120"/>
      <c r="MQN1" s="120"/>
      <c r="MQO1" s="120"/>
      <c r="MQP1" s="120"/>
      <c r="MQQ1" s="120"/>
      <c r="MQR1" s="120"/>
      <c r="MQS1" s="120"/>
      <c r="MQT1" s="120"/>
      <c r="MQU1" s="120"/>
      <c r="MQV1" s="120"/>
      <c r="MQW1" s="120"/>
      <c r="MQX1" s="120"/>
      <c r="MQY1" s="120"/>
      <c r="MQZ1" s="120"/>
      <c r="MRA1" s="120"/>
      <c r="MRB1" s="120"/>
      <c r="MRC1" s="120"/>
      <c r="MRD1" s="120"/>
      <c r="MRE1" s="120"/>
      <c r="MRF1" s="120"/>
      <c r="MRG1" s="120"/>
      <c r="MRH1" s="120"/>
      <c r="MRI1" s="120"/>
      <c r="MRJ1" s="120"/>
      <c r="MRK1" s="120"/>
      <c r="MRL1" s="120"/>
      <c r="MRM1" s="120"/>
      <c r="MRN1" s="120"/>
      <c r="MRO1" s="120"/>
      <c r="MRP1" s="120"/>
      <c r="MRQ1" s="120"/>
      <c r="MRR1" s="120"/>
      <c r="MRS1" s="120"/>
      <c r="MRT1" s="120"/>
      <c r="MRU1" s="120"/>
      <c r="MRV1" s="120"/>
      <c r="MRW1" s="120"/>
      <c r="MRX1" s="120"/>
      <c r="MRY1" s="120"/>
      <c r="MRZ1" s="120"/>
      <c r="MSA1" s="120"/>
      <c r="MSB1" s="120"/>
      <c r="MSC1" s="120"/>
      <c r="MSD1" s="120"/>
      <c r="MSE1" s="120"/>
      <c r="MSF1" s="120"/>
      <c r="MSG1" s="120"/>
      <c r="MSH1" s="120"/>
      <c r="MSI1" s="120"/>
      <c r="MSJ1" s="120"/>
      <c r="MSK1" s="120"/>
      <c r="MSL1" s="120"/>
      <c r="MSM1" s="120"/>
      <c r="MSN1" s="120"/>
      <c r="MSO1" s="120"/>
      <c r="MSP1" s="120"/>
      <c r="MSQ1" s="120"/>
      <c r="MSR1" s="120"/>
      <c r="MSS1" s="120"/>
      <c r="MST1" s="120"/>
      <c r="MSU1" s="120"/>
      <c r="MSV1" s="120"/>
      <c r="MSW1" s="120"/>
      <c r="MSX1" s="120"/>
      <c r="MSY1" s="120"/>
      <c r="MSZ1" s="120"/>
      <c r="MTA1" s="120"/>
      <c r="MTB1" s="120"/>
      <c r="MTC1" s="120"/>
      <c r="MTD1" s="120"/>
      <c r="MTE1" s="120"/>
      <c r="MTF1" s="120"/>
      <c r="MTG1" s="120"/>
      <c r="MTH1" s="120"/>
      <c r="MTI1" s="120"/>
      <c r="MTJ1" s="120"/>
      <c r="MTK1" s="120"/>
      <c r="MTL1" s="120"/>
      <c r="MTM1" s="120"/>
      <c r="MTN1" s="120"/>
      <c r="MTO1" s="120"/>
      <c r="MTP1" s="120"/>
      <c r="MTQ1" s="120"/>
      <c r="MTR1" s="120"/>
      <c r="MTS1" s="120"/>
      <c r="MTT1" s="120"/>
      <c r="MTU1" s="120"/>
      <c r="MTV1" s="120"/>
      <c r="MTW1" s="120"/>
      <c r="MTX1" s="120"/>
      <c r="MTY1" s="120"/>
      <c r="MTZ1" s="120"/>
      <c r="MUA1" s="120"/>
      <c r="MUB1" s="120"/>
      <c r="MUC1" s="120"/>
      <c r="MUD1" s="120"/>
      <c r="MUE1" s="120"/>
      <c r="MUF1" s="120"/>
      <c r="MUG1" s="120"/>
      <c r="MUH1" s="120"/>
      <c r="MUI1" s="120"/>
      <c r="MUJ1" s="120"/>
      <c r="MUK1" s="120"/>
      <c r="MUL1" s="120"/>
      <c r="MUM1" s="120"/>
      <c r="MUN1" s="120"/>
      <c r="MUO1" s="120"/>
      <c r="MUP1" s="120"/>
      <c r="MUQ1" s="120"/>
      <c r="MUR1" s="120"/>
      <c r="MUS1" s="120"/>
      <c r="MUT1" s="120"/>
      <c r="MUU1" s="120"/>
      <c r="MUV1" s="120"/>
      <c r="MUW1" s="120"/>
      <c r="MUX1" s="120"/>
      <c r="MUY1" s="120"/>
      <c r="MUZ1" s="120"/>
      <c r="MVA1" s="120"/>
      <c r="MVB1" s="120"/>
      <c r="MVC1" s="120"/>
      <c r="MVD1" s="120"/>
      <c r="MVE1" s="120"/>
      <c r="MVF1" s="120"/>
      <c r="MVG1" s="120"/>
      <c r="MVH1" s="120"/>
      <c r="MVI1" s="120"/>
      <c r="MVJ1" s="120"/>
      <c r="MVK1" s="120"/>
      <c r="MVL1" s="120"/>
      <c r="MVM1" s="120"/>
      <c r="MVN1" s="120"/>
      <c r="MVO1" s="120"/>
      <c r="MVP1" s="120"/>
      <c r="MVQ1" s="120"/>
      <c r="MVR1" s="120"/>
      <c r="MVS1" s="120"/>
      <c r="MVT1" s="120"/>
      <c r="MVU1" s="120"/>
      <c r="MVV1" s="120"/>
      <c r="MVW1" s="120"/>
      <c r="MVX1" s="120"/>
      <c r="MVY1" s="120"/>
      <c r="MVZ1" s="120"/>
      <c r="MWA1" s="120"/>
      <c r="MWB1" s="120"/>
      <c r="MWC1" s="120"/>
      <c r="MWD1" s="120"/>
      <c r="MWE1" s="120"/>
      <c r="MWF1" s="120"/>
      <c r="MWG1" s="120"/>
      <c r="MWH1" s="120"/>
      <c r="MWI1" s="120"/>
      <c r="MWJ1" s="120"/>
      <c r="MWK1" s="120"/>
      <c r="MWL1" s="120"/>
      <c r="MWM1" s="120"/>
      <c r="MWN1" s="120"/>
      <c r="MWO1" s="120"/>
      <c r="MWP1" s="120"/>
      <c r="MWQ1" s="120"/>
      <c r="MWR1" s="120"/>
      <c r="MWS1" s="120"/>
      <c r="MWT1" s="120"/>
      <c r="MWU1" s="120"/>
      <c r="MWV1" s="120"/>
      <c r="MWW1" s="120"/>
      <c r="MWX1" s="120"/>
      <c r="MWY1" s="120"/>
      <c r="MWZ1" s="120"/>
      <c r="MXA1" s="120"/>
      <c r="MXB1" s="120"/>
      <c r="MXC1" s="120"/>
      <c r="MXD1" s="120"/>
      <c r="MXE1" s="120"/>
      <c r="MXF1" s="120"/>
      <c r="MXG1" s="120"/>
      <c r="MXH1" s="120"/>
      <c r="MXI1" s="120"/>
      <c r="MXJ1" s="120"/>
      <c r="MXK1" s="120"/>
      <c r="MXL1" s="120"/>
      <c r="MXM1" s="120"/>
      <c r="MXN1" s="120"/>
      <c r="MXO1" s="120"/>
      <c r="MXP1" s="120"/>
      <c r="MXQ1" s="120"/>
      <c r="MXR1" s="120"/>
      <c r="MXS1" s="120"/>
      <c r="MXT1" s="120"/>
      <c r="MXU1" s="120"/>
      <c r="MXV1" s="120"/>
      <c r="MXW1" s="120"/>
      <c r="MXX1" s="120"/>
      <c r="MXY1" s="120"/>
      <c r="MXZ1" s="120"/>
      <c r="MYA1" s="120"/>
      <c r="MYB1" s="120"/>
      <c r="MYC1" s="120"/>
      <c r="MYD1" s="120"/>
      <c r="MYE1" s="120"/>
      <c r="MYF1" s="120"/>
      <c r="MYG1" s="120"/>
      <c r="MYH1" s="120"/>
      <c r="MYI1" s="120"/>
      <c r="MYJ1" s="120"/>
      <c r="MYK1" s="120"/>
      <c r="MYL1" s="120"/>
      <c r="MYM1" s="120"/>
      <c r="MYN1" s="120"/>
      <c r="MYO1" s="120"/>
      <c r="MYP1" s="120"/>
      <c r="MYQ1" s="120"/>
      <c r="MYR1" s="120"/>
      <c r="MYS1" s="120"/>
      <c r="MYT1" s="120"/>
      <c r="MYU1" s="120"/>
      <c r="MYV1" s="120"/>
      <c r="MYW1" s="120"/>
      <c r="MYX1" s="120"/>
      <c r="MYY1" s="120"/>
      <c r="MYZ1" s="120"/>
      <c r="MZA1" s="120"/>
      <c r="MZB1" s="120"/>
      <c r="MZC1" s="120"/>
      <c r="MZD1" s="120"/>
      <c r="MZE1" s="120"/>
      <c r="MZF1" s="120"/>
      <c r="MZG1" s="120"/>
      <c r="MZH1" s="120"/>
      <c r="MZI1" s="120"/>
      <c r="MZJ1" s="120"/>
      <c r="MZK1" s="120"/>
      <c r="MZL1" s="120"/>
      <c r="MZM1" s="120"/>
      <c r="MZN1" s="120"/>
      <c r="MZO1" s="120"/>
      <c r="MZP1" s="120"/>
      <c r="MZQ1" s="120"/>
      <c r="MZR1" s="120"/>
      <c r="MZS1" s="120"/>
      <c r="MZT1" s="120"/>
      <c r="MZU1" s="120"/>
      <c r="MZV1" s="120"/>
      <c r="MZW1" s="120"/>
      <c r="MZX1" s="120"/>
      <c r="MZY1" s="120"/>
      <c r="MZZ1" s="120"/>
      <c r="NAA1" s="120"/>
      <c r="NAB1" s="120"/>
      <c r="NAC1" s="120"/>
      <c r="NAD1" s="120"/>
      <c r="NAE1" s="120"/>
      <c r="NAF1" s="120"/>
      <c r="NAG1" s="120"/>
      <c r="NAH1" s="120"/>
      <c r="NAI1" s="120"/>
      <c r="NAJ1" s="120"/>
      <c r="NAK1" s="120"/>
      <c r="NAL1" s="120"/>
      <c r="NAM1" s="120"/>
      <c r="NAN1" s="120"/>
      <c r="NAO1" s="120"/>
      <c r="NAP1" s="120"/>
      <c r="NAQ1" s="120"/>
      <c r="NAR1" s="120"/>
      <c r="NAS1" s="120"/>
      <c r="NAT1" s="120"/>
      <c r="NAU1" s="120"/>
      <c r="NAV1" s="120"/>
      <c r="NAW1" s="120"/>
      <c r="NAX1" s="120"/>
      <c r="NAY1" s="120"/>
      <c r="NAZ1" s="120"/>
      <c r="NBA1" s="120"/>
      <c r="NBB1" s="120"/>
      <c r="NBC1" s="120"/>
      <c r="NBD1" s="120"/>
      <c r="NBE1" s="120"/>
      <c r="NBF1" s="120"/>
      <c r="NBG1" s="120"/>
      <c r="NBH1" s="120"/>
      <c r="NBI1" s="120"/>
      <c r="NBJ1" s="120"/>
      <c r="NBK1" s="120"/>
      <c r="NBL1" s="120"/>
      <c r="NBM1" s="120"/>
      <c r="NBN1" s="120"/>
      <c r="NBO1" s="120"/>
      <c r="NBP1" s="120"/>
      <c r="NBQ1" s="120"/>
      <c r="NBR1" s="120"/>
      <c r="NBS1" s="120"/>
      <c r="NBT1" s="120"/>
      <c r="NBU1" s="120"/>
      <c r="NBV1" s="120"/>
      <c r="NBW1" s="120"/>
      <c r="NBX1" s="120"/>
      <c r="NBY1" s="120"/>
      <c r="NBZ1" s="120"/>
      <c r="NCA1" s="120"/>
      <c r="NCB1" s="120"/>
      <c r="NCC1" s="120"/>
      <c r="NCD1" s="120"/>
      <c r="NCE1" s="120"/>
      <c r="NCF1" s="120"/>
      <c r="NCG1" s="120"/>
      <c r="NCH1" s="120"/>
      <c r="NCI1" s="120"/>
      <c r="NCJ1" s="120"/>
      <c r="NCK1" s="120"/>
      <c r="NCL1" s="120"/>
      <c r="NCM1" s="120"/>
      <c r="NCN1" s="120"/>
      <c r="NCO1" s="120"/>
      <c r="NCP1" s="120"/>
      <c r="NCQ1" s="120"/>
      <c r="NCR1" s="120"/>
      <c r="NCS1" s="120"/>
      <c r="NCT1" s="120"/>
      <c r="NCU1" s="120"/>
      <c r="NCV1" s="120"/>
      <c r="NCW1" s="120"/>
      <c r="NCX1" s="120"/>
      <c r="NCY1" s="120"/>
      <c r="NCZ1" s="120"/>
      <c r="NDA1" s="120"/>
      <c r="NDB1" s="120"/>
      <c r="NDC1" s="120"/>
      <c r="NDD1" s="120"/>
      <c r="NDE1" s="120"/>
      <c r="NDF1" s="120"/>
      <c r="NDG1" s="120"/>
      <c r="NDH1" s="120"/>
      <c r="NDI1" s="120"/>
      <c r="NDJ1" s="120"/>
      <c r="NDK1" s="120"/>
      <c r="NDL1" s="120"/>
      <c r="NDM1" s="120"/>
      <c r="NDN1" s="120"/>
      <c r="NDO1" s="120"/>
      <c r="NDP1" s="120"/>
      <c r="NDQ1" s="120"/>
      <c r="NDR1" s="120"/>
      <c r="NDS1" s="120"/>
      <c r="NDT1" s="120"/>
      <c r="NDU1" s="120"/>
      <c r="NDV1" s="120"/>
      <c r="NDW1" s="120"/>
      <c r="NDX1" s="120"/>
      <c r="NDY1" s="120"/>
      <c r="NDZ1" s="120"/>
      <c r="NEA1" s="120"/>
      <c r="NEB1" s="120"/>
      <c r="NEC1" s="120"/>
      <c r="NED1" s="120"/>
      <c r="NEE1" s="120"/>
      <c r="NEF1" s="120"/>
      <c r="NEG1" s="120"/>
      <c r="NEH1" s="120"/>
      <c r="NEI1" s="120"/>
      <c r="NEJ1" s="120"/>
      <c r="NEK1" s="120"/>
      <c r="NEL1" s="120"/>
      <c r="NEM1" s="120"/>
      <c r="NEN1" s="120"/>
      <c r="NEO1" s="120"/>
      <c r="NEP1" s="120"/>
      <c r="NEQ1" s="120"/>
      <c r="NER1" s="120"/>
      <c r="NES1" s="120"/>
      <c r="NET1" s="120"/>
      <c r="NEU1" s="120"/>
      <c r="NEV1" s="120"/>
      <c r="NEW1" s="120"/>
      <c r="NEX1" s="120"/>
      <c r="NEY1" s="120"/>
      <c r="NEZ1" s="120"/>
      <c r="NFA1" s="120"/>
      <c r="NFB1" s="120"/>
      <c r="NFC1" s="120"/>
      <c r="NFD1" s="120"/>
      <c r="NFE1" s="120"/>
      <c r="NFF1" s="120"/>
      <c r="NFG1" s="120"/>
      <c r="NFH1" s="120"/>
      <c r="NFI1" s="120"/>
      <c r="NFJ1" s="120"/>
      <c r="NFK1" s="120"/>
      <c r="NFL1" s="120"/>
      <c r="NFM1" s="120"/>
      <c r="NFN1" s="120"/>
      <c r="NFO1" s="120"/>
      <c r="NFP1" s="120"/>
      <c r="NFQ1" s="120"/>
      <c r="NFR1" s="120"/>
      <c r="NFS1" s="120"/>
      <c r="NFT1" s="120"/>
      <c r="NFU1" s="120"/>
      <c r="NFV1" s="120"/>
      <c r="NFW1" s="120"/>
      <c r="NFX1" s="120"/>
      <c r="NFY1" s="120"/>
      <c r="NFZ1" s="120"/>
      <c r="NGA1" s="120"/>
      <c r="NGB1" s="120"/>
      <c r="NGC1" s="120"/>
      <c r="NGD1" s="120"/>
      <c r="NGE1" s="120"/>
      <c r="NGF1" s="120"/>
      <c r="NGG1" s="120"/>
      <c r="NGH1" s="120"/>
      <c r="NGI1" s="120"/>
      <c r="NGJ1" s="120"/>
      <c r="NGK1" s="120"/>
      <c r="NGL1" s="120"/>
      <c r="NGM1" s="120"/>
      <c r="NGN1" s="120"/>
      <c r="NGO1" s="120"/>
      <c r="NGP1" s="120"/>
      <c r="NGQ1" s="120"/>
      <c r="NGR1" s="120"/>
      <c r="NGS1" s="120"/>
      <c r="NGT1" s="120"/>
      <c r="NGU1" s="120"/>
      <c r="NGV1" s="120"/>
      <c r="NGW1" s="120"/>
      <c r="NGX1" s="120"/>
      <c r="NGY1" s="120"/>
      <c r="NGZ1" s="120"/>
      <c r="NHA1" s="120"/>
      <c r="NHB1" s="120"/>
      <c r="NHC1" s="120"/>
      <c r="NHD1" s="120"/>
      <c r="NHE1" s="120"/>
      <c r="NHF1" s="120"/>
      <c r="NHG1" s="120"/>
      <c r="NHH1" s="120"/>
      <c r="NHI1" s="120"/>
      <c r="NHJ1" s="120"/>
      <c r="NHK1" s="120"/>
      <c r="NHL1" s="120"/>
      <c r="NHM1" s="120"/>
      <c r="NHN1" s="120"/>
      <c r="NHO1" s="120"/>
      <c r="NHP1" s="120"/>
      <c r="NHQ1" s="120"/>
      <c r="NHR1" s="120"/>
      <c r="NHS1" s="120"/>
      <c r="NHT1" s="120"/>
      <c r="NHU1" s="120"/>
      <c r="NHV1" s="120"/>
      <c r="NHW1" s="120"/>
      <c r="NHX1" s="120"/>
      <c r="NHY1" s="120"/>
      <c r="NHZ1" s="120"/>
      <c r="NIA1" s="120"/>
      <c r="NIB1" s="120"/>
      <c r="NIC1" s="120"/>
      <c r="NID1" s="120"/>
      <c r="NIE1" s="120"/>
      <c r="NIF1" s="120"/>
      <c r="NIG1" s="120"/>
      <c r="NIH1" s="120"/>
      <c r="NII1" s="120"/>
      <c r="NIJ1" s="120"/>
      <c r="NIK1" s="120"/>
      <c r="NIL1" s="120"/>
      <c r="NIM1" s="120"/>
      <c r="NIN1" s="120"/>
      <c r="NIO1" s="120"/>
      <c r="NIP1" s="120"/>
      <c r="NIQ1" s="120"/>
      <c r="NIR1" s="120"/>
      <c r="NIS1" s="120"/>
      <c r="NIT1" s="120"/>
      <c r="NIU1" s="120"/>
      <c r="NIV1" s="120"/>
      <c r="NIW1" s="120"/>
      <c r="NIX1" s="120"/>
      <c r="NIY1" s="120"/>
      <c r="NIZ1" s="120"/>
      <c r="NJA1" s="120"/>
      <c r="NJB1" s="120"/>
      <c r="NJC1" s="120"/>
      <c r="NJD1" s="120"/>
      <c r="NJE1" s="120"/>
      <c r="NJF1" s="120"/>
      <c r="NJG1" s="120"/>
      <c r="NJH1" s="120"/>
      <c r="NJI1" s="120"/>
      <c r="NJJ1" s="120"/>
      <c r="NJK1" s="120"/>
      <c r="NJL1" s="120"/>
      <c r="NJM1" s="120"/>
      <c r="NJN1" s="120"/>
      <c r="NJO1" s="120"/>
      <c r="NJP1" s="120"/>
      <c r="NJQ1" s="120"/>
      <c r="NJR1" s="120"/>
      <c r="NJS1" s="120"/>
      <c r="NJT1" s="120"/>
      <c r="NJU1" s="120"/>
      <c r="NJV1" s="120"/>
      <c r="NJW1" s="120"/>
      <c r="NJX1" s="120"/>
      <c r="NJY1" s="120"/>
      <c r="NJZ1" s="120"/>
      <c r="NKA1" s="120"/>
      <c r="NKB1" s="120"/>
      <c r="NKC1" s="120"/>
      <c r="NKD1" s="120"/>
      <c r="NKE1" s="120"/>
      <c r="NKF1" s="120"/>
      <c r="NKG1" s="120"/>
      <c r="NKH1" s="120"/>
      <c r="NKI1" s="120"/>
      <c r="NKJ1" s="120"/>
      <c r="NKK1" s="120"/>
      <c r="NKL1" s="120"/>
      <c r="NKM1" s="120"/>
      <c r="NKN1" s="120"/>
      <c r="NKO1" s="120"/>
      <c r="NKP1" s="120"/>
      <c r="NKQ1" s="120"/>
      <c r="NKR1" s="120"/>
      <c r="NKS1" s="120"/>
      <c r="NKT1" s="120"/>
      <c r="NKU1" s="120"/>
      <c r="NKV1" s="120"/>
      <c r="NKW1" s="120"/>
      <c r="NKX1" s="120"/>
      <c r="NKY1" s="120"/>
      <c r="NKZ1" s="120"/>
      <c r="NLA1" s="120"/>
      <c r="NLB1" s="120"/>
      <c r="NLC1" s="120"/>
      <c r="NLD1" s="120"/>
      <c r="NLE1" s="120"/>
      <c r="NLF1" s="120"/>
      <c r="NLG1" s="120"/>
      <c r="NLH1" s="120"/>
      <c r="NLI1" s="120"/>
      <c r="NLJ1" s="120"/>
      <c r="NLK1" s="120"/>
      <c r="NLL1" s="120"/>
      <c r="NLM1" s="120"/>
      <c r="NLN1" s="120"/>
      <c r="NLO1" s="120"/>
      <c r="NLP1" s="120"/>
      <c r="NLQ1" s="120"/>
      <c r="NLR1" s="120"/>
      <c r="NLS1" s="120"/>
      <c r="NLT1" s="120"/>
      <c r="NLU1" s="120"/>
      <c r="NLV1" s="120"/>
      <c r="NLW1" s="120"/>
      <c r="NLX1" s="120"/>
      <c r="NLY1" s="120"/>
      <c r="NLZ1" s="120"/>
      <c r="NMA1" s="120"/>
      <c r="NMB1" s="120"/>
      <c r="NMC1" s="120"/>
      <c r="NMD1" s="120"/>
      <c r="NME1" s="120"/>
      <c r="NMF1" s="120"/>
      <c r="NMG1" s="120"/>
      <c r="NMH1" s="120"/>
      <c r="NMI1" s="120"/>
      <c r="NMJ1" s="120"/>
      <c r="NMK1" s="120"/>
      <c r="NML1" s="120"/>
      <c r="NMM1" s="120"/>
      <c r="NMN1" s="120"/>
      <c r="NMO1" s="120"/>
      <c r="NMP1" s="120"/>
      <c r="NMQ1" s="120"/>
      <c r="NMR1" s="120"/>
      <c r="NMS1" s="120"/>
      <c r="NMT1" s="120"/>
      <c r="NMU1" s="120"/>
      <c r="NMV1" s="120"/>
      <c r="NMW1" s="120"/>
      <c r="NMX1" s="120"/>
      <c r="NMY1" s="120"/>
      <c r="NMZ1" s="120"/>
      <c r="NNA1" s="120"/>
      <c r="NNB1" s="120"/>
      <c r="NNC1" s="120"/>
      <c r="NND1" s="120"/>
      <c r="NNE1" s="120"/>
      <c r="NNF1" s="120"/>
      <c r="NNG1" s="120"/>
      <c r="NNH1" s="120"/>
      <c r="NNI1" s="120"/>
      <c r="NNJ1" s="120"/>
      <c r="NNK1" s="120"/>
      <c r="NNL1" s="120"/>
      <c r="NNM1" s="120"/>
      <c r="NNN1" s="120"/>
      <c r="NNO1" s="120"/>
      <c r="NNP1" s="120"/>
      <c r="NNQ1" s="120"/>
      <c r="NNR1" s="120"/>
      <c r="NNS1" s="120"/>
      <c r="NNT1" s="120"/>
      <c r="NNU1" s="120"/>
      <c r="NNV1" s="120"/>
      <c r="NNW1" s="120"/>
      <c r="NNX1" s="120"/>
      <c r="NNY1" s="120"/>
      <c r="NNZ1" s="120"/>
      <c r="NOA1" s="120"/>
      <c r="NOB1" s="120"/>
      <c r="NOC1" s="120"/>
      <c r="NOD1" s="120"/>
      <c r="NOE1" s="120"/>
      <c r="NOF1" s="120"/>
      <c r="NOG1" s="120"/>
      <c r="NOH1" s="120"/>
      <c r="NOI1" s="120"/>
      <c r="NOJ1" s="120"/>
      <c r="NOK1" s="120"/>
      <c r="NOL1" s="120"/>
      <c r="NOM1" s="120"/>
      <c r="NON1" s="120"/>
      <c r="NOO1" s="120"/>
      <c r="NOP1" s="120"/>
      <c r="NOQ1" s="120"/>
      <c r="NOR1" s="120"/>
      <c r="NOS1" s="120"/>
      <c r="NOT1" s="120"/>
      <c r="NOU1" s="120"/>
      <c r="NOV1" s="120"/>
      <c r="NOW1" s="120"/>
      <c r="NOX1" s="120"/>
      <c r="NOY1" s="120"/>
      <c r="NOZ1" s="120"/>
      <c r="NPA1" s="120"/>
      <c r="NPB1" s="120"/>
      <c r="NPC1" s="120"/>
      <c r="NPD1" s="120"/>
      <c r="NPE1" s="120"/>
      <c r="NPF1" s="120"/>
      <c r="NPG1" s="120"/>
      <c r="NPH1" s="120"/>
      <c r="NPI1" s="120"/>
      <c r="NPJ1" s="120"/>
      <c r="NPK1" s="120"/>
      <c r="NPL1" s="120"/>
      <c r="NPM1" s="120"/>
      <c r="NPN1" s="120"/>
      <c r="NPO1" s="120"/>
      <c r="NPP1" s="120"/>
      <c r="NPQ1" s="120"/>
      <c r="NPR1" s="120"/>
      <c r="NPS1" s="120"/>
      <c r="NPT1" s="120"/>
      <c r="NPU1" s="120"/>
      <c r="NPV1" s="120"/>
      <c r="NPW1" s="120"/>
      <c r="NPX1" s="120"/>
      <c r="NPY1" s="120"/>
      <c r="NPZ1" s="120"/>
      <c r="NQA1" s="120"/>
      <c r="NQB1" s="120"/>
      <c r="NQC1" s="120"/>
      <c r="NQD1" s="120"/>
      <c r="NQE1" s="120"/>
      <c r="NQF1" s="120"/>
      <c r="NQG1" s="120"/>
      <c r="NQH1" s="120"/>
      <c r="NQI1" s="120"/>
      <c r="NQJ1" s="120"/>
      <c r="NQK1" s="120"/>
      <c r="NQL1" s="120"/>
      <c r="NQM1" s="120"/>
      <c r="NQN1" s="120"/>
      <c r="NQO1" s="120"/>
      <c r="NQP1" s="120"/>
      <c r="NQQ1" s="120"/>
      <c r="NQR1" s="120"/>
      <c r="NQS1" s="120"/>
      <c r="NQT1" s="120"/>
      <c r="NQU1" s="120"/>
      <c r="NQV1" s="120"/>
      <c r="NQW1" s="120"/>
      <c r="NQX1" s="120"/>
      <c r="NQY1" s="120"/>
      <c r="NQZ1" s="120"/>
      <c r="NRA1" s="120"/>
      <c r="NRB1" s="120"/>
      <c r="NRC1" s="120"/>
      <c r="NRD1" s="120"/>
      <c r="NRE1" s="120"/>
      <c r="NRF1" s="120"/>
      <c r="NRG1" s="120"/>
      <c r="NRH1" s="120"/>
      <c r="NRI1" s="120"/>
      <c r="NRJ1" s="120"/>
      <c r="NRK1" s="120"/>
      <c r="NRL1" s="120"/>
      <c r="NRM1" s="120"/>
      <c r="NRN1" s="120"/>
      <c r="NRO1" s="120"/>
      <c r="NRP1" s="120"/>
      <c r="NRQ1" s="120"/>
      <c r="NRR1" s="120"/>
      <c r="NRS1" s="120"/>
      <c r="NRT1" s="120"/>
      <c r="NRU1" s="120"/>
      <c r="NRV1" s="120"/>
      <c r="NRW1" s="120"/>
      <c r="NRX1" s="120"/>
      <c r="NRY1" s="120"/>
      <c r="NRZ1" s="120"/>
      <c r="NSA1" s="120"/>
      <c r="NSB1" s="120"/>
      <c r="NSC1" s="120"/>
      <c r="NSD1" s="120"/>
      <c r="NSE1" s="120"/>
      <c r="NSF1" s="120"/>
      <c r="NSG1" s="120"/>
      <c r="NSH1" s="120"/>
      <c r="NSI1" s="120"/>
      <c r="NSJ1" s="120"/>
      <c r="NSK1" s="120"/>
      <c r="NSL1" s="120"/>
      <c r="NSM1" s="120"/>
      <c r="NSN1" s="120"/>
      <c r="NSO1" s="120"/>
      <c r="NSP1" s="120"/>
      <c r="NSQ1" s="120"/>
      <c r="NSR1" s="120"/>
      <c r="NSS1" s="120"/>
      <c r="NST1" s="120"/>
      <c r="NSU1" s="120"/>
      <c r="NSV1" s="120"/>
      <c r="NSW1" s="120"/>
      <c r="NSX1" s="120"/>
      <c r="NSY1" s="120"/>
      <c r="NSZ1" s="120"/>
      <c r="NTA1" s="120"/>
      <c r="NTB1" s="120"/>
      <c r="NTC1" s="120"/>
      <c r="NTD1" s="120"/>
      <c r="NTE1" s="120"/>
      <c r="NTF1" s="120"/>
      <c r="NTG1" s="120"/>
      <c r="NTH1" s="120"/>
      <c r="NTI1" s="120"/>
      <c r="NTJ1" s="120"/>
      <c r="NTK1" s="120"/>
      <c r="NTL1" s="120"/>
      <c r="NTM1" s="120"/>
      <c r="NTN1" s="120"/>
      <c r="NTO1" s="120"/>
      <c r="NTP1" s="120"/>
      <c r="NTQ1" s="120"/>
      <c r="NTR1" s="120"/>
      <c r="NTS1" s="120"/>
      <c r="NTT1" s="120"/>
      <c r="NTU1" s="120"/>
      <c r="NTV1" s="120"/>
      <c r="NTW1" s="120"/>
      <c r="NTX1" s="120"/>
      <c r="NTY1" s="120"/>
      <c r="NTZ1" s="120"/>
      <c r="NUA1" s="120"/>
      <c r="NUB1" s="120"/>
      <c r="NUC1" s="120"/>
      <c r="NUD1" s="120"/>
      <c r="NUE1" s="120"/>
      <c r="NUF1" s="120"/>
      <c r="NUG1" s="120"/>
      <c r="NUH1" s="120"/>
      <c r="NUI1" s="120"/>
      <c r="NUJ1" s="120"/>
      <c r="NUK1" s="120"/>
      <c r="NUL1" s="120"/>
      <c r="NUM1" s="120"/>
      <c r="NUN1" s="120"/>
      <c r="NUO1" s="120"/>
      <c r="NUP1" s="120"/>
      <c r="NUQ1" s="120"/>
      <c r="NUR1" s="120"/>
      <c r="NUS1" s="120"/>
      <c r="NUT1" s="120"/>
      <c r="NUU1" s="120"/>
      <c r="NUV1" s="120"/>
      <c r="NUW1" s="120"/>
      <c r="NUX1" s="120"/>
      <c r="NUY1" s="120"/>
      <c r="NUZ1" s="120"/>
      <c r="NVA1" s="120"/>
      <c r="NVB1" s="120"/>
      <c r="NVC1" s="120"/>
      <c r="NVD1" s="120"/>
      <c r="NVE1" s="120"/>
      <c r="NVF1" s="120"/>
      <c r="NVG1" s="120"/>
      <c r="NVH1" s="120"/>
      <c r="NVI1" s="120"/>
      <c r="NVJ1" s="120"/>
      <c r="NVK1" s="120"/>
      <c r="NVL1" s="120"/>
      <c r="NVM1" s="120"/>
      <c r="NVN1" s="120"/>
      <c r="NVO1" s="120"/>
      <c r="NVP1" s="120"/>
      <c r="NVQ1" s="120"/>
      <c r="NVR1" s="120"/>
      <c r="NVS1" s="120"/>
      <c r="NVT1" s="120"/>
      <c r="NVU1" s="120"/>
      <c r="NVV1" s="120"/>
      <c r="NVW1" s="120"/>
      <c r="NVX1" s="120"/>
      <c r="NVY1" s="120"/>
      <c r="NVZ1" s="120"/>
      <c r="NWA1" s="120"/>
      <c r="NWB1" s="120"/>
      <c r="NWC1" s="120"/>
      <c r="NWD1" s="120"/>
      <c r="NWE1" s="120"/>
      <c r="NWF1" s="120"/>
      <c r="NWG1" s="120"/>
      <c r="NWH1" s="120"/>
      <c r="NWI1" s="120"/>
      <c r="NWJ1" s="120"/>
      <c r="NWK1" s="120"/>
      <c r="NWL1" s="120"/>
      <c r="NWM1" s="120"/>
      <c r="NWN1" s="120"/>
      <c r="NWO1" s="120"/>
      <c r="NWP1" s="120"/>
      <c r="NWQ1" s="120"/>
      <c r="NWR1" s="120"/>
      <c r="NWS1" s="120"/>
      <c r="NWT1" s="120"/>
      <c r="NWU1" s="120"/>
      <c r="NWV1" s="120"/>
      <c r="NWW1" s="120"/>
      <c r="NWX1" s="120"/>
      <c r="NWY1" s="120"/>
      <c r="NWZ1" s="120"/>
      <c r="NXA1" s="120"/>
      <c r="NXB1" s="120"/>
      <c r="NXC1" s="120"/>
      <c r="NXD1" s="120"/>
      <c r="NXE1" s="120"/>
      <c r="NXF1" s="120"/>
      <c r="NXG1" s="120"/>
      <c r="NXH1" s="120"/>
      <c r="NXI1" s="120"/>
      <c r="NXJ1" s="120"/>
      <c r="NXK1" s="120"/>
      <c r="NXL1" s="120"/>
      <c r="NXM1" s="120"/>
      <c r="NXN1" s="120"/>
      <c r="NXO1" s="120"/>
      <c r="NXP1" s="120"/>
      <c r="NXQ1" s="120"/>
      <c r="NXR1" s="120"/>
      <c r="NXS1" s="120"/>
      <c r="NXT1" s="120"/>
      <c r="NXU1" s="120"/>
      <c r="NXV1" s="120"/>
      <c r="NXW1" s="120"/>
      <c r="NXX1" s="120"/>
      <c r="NXY1" s="120"/>
      <c r="NXZ1" s="120"/>
      <c r="NYA1" s="120"/>
      <c r="NYB1" s="120"/>
      <c r="NYC1" s="120"/>
      <c r="NYD1" s="120"/>
      <c r="NYE1" s="120"/>
      <c r="NYF1" s="120"/>
      <c r="NYG1" s="120"/>
      <c r="NYH1" s="120"/>
      <c r="NYI1" s="120"/>
      <c r="NYJ1" s="120"/>
      <c r="NYK1" s="120"/>
      <c r="NYL1" s="120"/>
      <c r="NYM1" s="120"/>
      <c r="NYN1" s="120"/>
      <c r="NYO1" s="120"/>
      <c r="NYP1" s="120"/>
      <c r="NYQ1" s="120"/>
      <c r="NYR1" s="120"/>
      <c r="NYS1" s="120"/>
      <c r="NYT1" s="120"/>
      <c r="NYU1" s="120"/>
      <c r="NYV1" s="120"/>
      <c r="NYW1" s="120"/>
      <c r="NYX1" s="120"/>
      <c r="NYY1" s="120"/>
      <c r="NYZ1" s="120"/>
      <c r="NZA1" s="120"/>
      <c r="NZB1" s="120"/>
      <c r="NZC1" s="120"/>
      <c r="NZD1" s="120"/>
      <c r="NZE1" s="120"/>
      <c r="NZF1" s="120"/>
      <c r="NZG1" s="120"/>
      <c r="NZH1" s="120"/>
      <c r="NZI1" s="120"/>
      <c r="NZJ1" s="120"/>
      <c r="NZK1" s="120"/>
      <c r="NZL1" s="120"/>
      <c r="NZM1" s="120"/>
      <c r="NZN1" s="120"/>
      <c r="NZO1" s="120"/>
      <c r="NZP1" s="120"/>
      <c r="NZQ1" s="120"/>
      <c r="NZR1" s="120"/>
      <c r="NZS1" s="120"/>
      <c r="NZT1" s="120"/>
      <c r="NZU1" s="120"/>
      <c r="NZV1" s="120"/>
      <c r="NZW1" s="120"/>
      <c r="NZX1" s="120"/>
      <c r="NZY1" s="120"/>
      <c r="NZZ1" s="120"/>
      <c r="OAA1" s="120"/>
      <c r="OAB1" s="120"/>
      <c r="OAC1" s="120"/>
      <c r="OAD1" s="120"/>
      <c r="OAE1" s="120"/>
      <c r="OAF1" s="120"/>
      <c r="OAG1" s="120"/>
      <c r="OAH1" s="120"/>
      <c r="OAI1" s="120"/>
      <c r="OAJ1" s="120"/>
      <c r="OAK1" s="120"/>
      <c r="OAL1" s="120"/>
      <c r="OAM1" s="120"/>
      <c r="OAN1" s="120"/>
      <c r="OAO1" s="120"/>
      <c r="OAP1" s="120"/>
      <c r="OAQ1" s="120"/>
      <c r="OAR1" s="120"/>
      <c r="OAS1" s="120"/>
      <c r="OAT1" s="120"/>
      <c r="OAU1" s="120"/>
      <c r="OAV1" s="120"/>
      <c r="OAW1" s="120"/>
      <c r="OAX1" s="120"/>
      <c r="OAY1" s="120"/>
      <c r="OAZ1" s="120"/>
      <c r="OBA1" s="120"/>
      <c r="OBB1" s="120"/>
      <c r="OBC1" s="120"/>
      <c r="OBD1" s="120"/>
      <c r="OBE1" s="120"/>
      <c r="OBF1" s="120"/>
      <c r="OBG1" s="120"/>
      <c r="OBH1" s="120"/>
      <c r="OBI1" s="120"/>
      <c r="OBJ1" s="120"/>
      <c r="OBK1" s="120"/>
      <c r="OBL1" s="120"/>
      <c r="OBM1" s="120"/>
      <c r="OBN1" s="120"/>
      <c r="OBO1" s="120"/>
      <c r="OBP1" s="120"/>
      <c r="OBQ1" s="120"/>
      <c r="OBR1" s="120"/>
      <c r="OBS1" s="120"/>
      <c r="OBT1" s="120"/>
      <c r="OBU1" s="120"/>
      <c r="OBV1" s="120"/>
      <c r="OBW1" s="120"/>
      <c r="OBX1" s="120"/>
      <c r="OBY1" s="120"/>
      <c r="OBZ1" s="120"/>
      <c r="OCA1" s="120"/>
      <c r="OCB1" s="120"/>
      <c r="OCC1" s="120"/>
      <c r="OCD1" s="120"/>
      <c r="OCE1" s="120"/>
      <c r="OCF1" s="120"/>
      <c r="OCG1" s="120"/>
      <c r="OCH1" s="120"/>
      <c r="OCI1" s="120"/>
      <c r="OCJ1" s="120"/>
      <c r="OCK1" s="120"/>
      <c r="OCL1" s="120"/>
      <c r="OCM1" s="120"/>
      <c r="OCN1" s="120"/>
      <c r="OCO1" s="120"/>
      <c r="OCP1" s="120"/>
      <c r="OCQ1" s="120"/>
      <c r="OCR1" s="120"/>
      <c r="OCS1" s="120"/>
      <c r="OCT1" s="120"/>
      <c r="OCU1" s="120"/>
      <c r="OCV1" s="120"/>
      <c r="OCW1" s="120"/>
      <c r="OCX1" s="120"/>
      <c r="OCY1" s="120"/>
      <c r="OCZ1" s="120"/>
      <c r="ODA1" s="120"/>
      <c r="ODB1" s="120"/>
      <c r="ODC1" s="120"/>
      <c r="ODD1" s="120"/>
      <c r="ODE1" s="120"/>
      <c r="ODF1" s="120"/>
      <c r="ODG1" s="120"/>
      <c r="ODH1" s="120"/>
      <c r="ODI1" s="120"/>
      <c r="ODJ1" s="120"/>
      <c r="ODK1" s="120"/>
      <c r="ODL1" s="120"/>
      <c r="ODM1" s="120"/>
      <c r="ODN1" s="120"/>
      <c r="ODO1" s="120"/>
      <c r="ODP1" s="120"/>
      <c r="ODQ1" s="120"/>
      <c r="ODR1" s="120"/>
      <c r="ODS1" s="120"/>
      <c r="ODT1" s="120"/>
      <c r="ODU1" s="120"/>
      <c r="ODV1" s="120"/>
      <c r="ODW1" s="120"/>
      <c r="ODX1" s="120"/>
      <c r="ODY1" s="120"/>
      <c r="ODZ1" s="120"/>
      <c r="OEA1" s="120"/>
      <c r="OEB1" s="120"/>
      <c r="OEC1" s="120"/>
      <c r="OED1" s="120"/>
      <c r="OEE1" s="120"/>
      <c r="OEF1" s="120"/>
      <c r="OEG1" s="120"/>
      <c r="OEH1" s="120"/>
      <c r="OEI1" s="120"/>
      <c r="OEJ1" s="120"/>
      <c r="OEK1" s="120"/>
      <c r="OEL1" s="120"/>
      <c r="OEM1" s="120"/>
      <c r="OEN1" s="120"/>
      <c r="OEO1" s="120"/>
      <c r="OEP1" s="120"/>
      <c r="OEQ1" s="120"/>
      <c r="OER1" s="120"/>
      <c r="OES1" s="120"/>
      <c r="OET1" s="120"/>
      <c r="OEU1" s="120"/>
      <c r="OEV1" s="120"/>
      <c r="OEW1" s="120"/>
      <c r="OEX1" s="120"/>
      <c r="OEY1" s="120"/>
      <c r="OEZ1" s="120"/>
      <c r="OFA1" s="120"/>
      <c r="OFB1" s="120"/>
      <c r="OFC1" s="120"/>
      <c r="OFD1" s="120"/>
      <c r="OFE1" s="120"/>
      <c r="OFF1" s="120"/>
      <c r="OFG1" s="120"/>
      <c r="OFH1" s="120"/>
      <c r="OFI1" s="120"/>
      <c r="OFJ1" s="120"/>
      <c r="OFK1" s="120"/>
      <c r="OFL1" s="120"/>
      <c r="OFM1" s="120"/>
      <c r="OFN1" s="120"/>
      <c r="OFO1" s="120"/>
      <c r="OFP1" s="120"/>
      <c r="OFQ1" s="120"/>
      <c r="OFR1" s="120"/>
      <c r="OFS1" s="120"/>
      <c r="OFT1" s="120"/>
      <c r="OFU1" s="120"/>
      <c r="OFV1" s="120"/>
      <c r="OFW1" s="120"/>
      <c r="OFX1" s="120"/>
      <c r="OFY1" s="120"/>
      <c r="OFZ1" s="120"/>
      <c r="OGA1" s="120"/>
      <c r="OGB1" s="120"/>
      <c r="OGC1" s="120"/>
      <c r="OGD1" s="120"/>
      <c r="OGE1" s="120"/>
      <c r="OGF1" s="120"/>
      <c r="OGG1" s="120"/>
      <c r="OGH1" s="120"/>
      <c r="OGI1" s="120"/>
      <c r="OGJ1" s="120"/>
      <c r="OGK1" s="120"/>
      <c r="OGL1" s="120"/>
      <c r="OGM1" s="120"/>
      <c r="OGN1" s="120"/>
      <c r="OGO1" s="120"/>
      <c r="OGP1" s="120"/>
      <c r="OGQ1" s="120"/>
      <c r="OGR1" s="120"/>
      <c r="OGS1" s="120"/>
      <c r="OGT1" s="120"/>
      <c r="OGU1" s="120"/>
      <c r="OGV1" s="120"/>
      <c r="OGW1" s="120"/>
      <c r="OGX1" s="120"/>
      <c r="OGY1" s="120"/>
      <c r="OGZ1" s="120"/>
      <c r="OHA1" s="120"/>
      <c r="OHB1" s="120"/>
      <c r="OHC1" s="120"/>
      <c r="OHD1" s="120"/>
      <c r="OHE1" s="120"/>
      <c r="OHF1" s="120"/>
      <c r="OHG1" s="120"/>
      <c r="OHH1" s="120"/>
      <c r="OHI1" s="120"/>
      <c r="OHJ1" s="120"/>
      <c r="OHK1" s="120"/>
      <c r="OHL1" s="120"/>
      <c r="OHM1" s="120"/>
      <c r="OHN1" s="120"/>
      <c r="OHO1" s="120"/>
      <c r="OHP1" s="120"/>
      <c r="OHQ1" s="120"/>
      <c r="OHR1" s="120"/>
      <c r="OHS1" s="120"/>
      <c r="OHT1" s="120"/>
      <c r="OHU1" s="120"/>
      <c r="OHV1" s="120"/>
      <c r="OHW1" s="120"/>
      <c r="OHX1" s="120"/>
      <c r="OHY1" s="120"/>
      <c r="OHZ1" s="120"/>
      <c r="OIA1" s="120"/>
      <c r="OIB1" s="120"/>
      <c r="OIC1" s="120"/>
      <c r="OID1" s="120"/>
      <c r="OIE1" s="120"/>
      <c r="OIF1" s="120"/>
      <c r="OIG1" s="120"/>
      <c r="OIH1" s="120"/>
      <c r="OII1" s="120"/>
      <c r="OIJ1" s="120"/>
      <c r="OIK1" s="120"/>
      <c r="OIL1" s="120"/>
      <c r="OIM1" s="120"/>
      <c r="OIN1" s="120"/>
      <c r="OIO1" s="120"/>
      <c r="OIP1" s="120"/>
      <c r="OIQ1" s="120"/>
      <c r="OIR1" s="120"/>
      <c r="OIS1" s="120"/>
      <c r="OIT1" s="120"/>
      <c r="OIU1" s="120"/>
      <c r="OIV1" s="120"/>
      <c r="OIW1" s="120"/>
      <c r="OIX1" s="120"/>
      <c r="OIY1" s="120"/>
      <c r="OIZ1" s="120"/>
      <c r="OJA1" s="120"/>
      <c r="OJB1" s="120"/>
      <c r="OJC1" s="120"/>
      <c r="OJD1" s="120"/>
      <c r="OJE1" s="120"/>
      <c r="OJF1" s="120"/>
      <c r="OJG1" s="120"/>
      <c r="OJH1" s="120"/>
      <c r="OJI1" s="120"/>
      <c r="OJJ1" s="120"/>
      <c r="OJK1" s="120"/>
      <c r="OJL1" s="120"/>
      <c r="OJM1" s="120"/>
      <c r="OJN1" s="120"/>
      <c r="OJO1" s="120"/>
      <c r="OJP1" s="120"/>
      <c r="OJQ1" s="120"/>
      <c r="OJR1" s="120"/>
      <c r="OJS1" s="120"/>
      <c r="OJT1" s="120"/>
      <c r="OJU1" s="120"/>
      <c r="OJV1" s="120"/>
      <c r="OJW1" s="120"/>
      <c r="OJX1" s="120"/>
      <c r="OJY1" s="120"/>
      <c r="OJZ1" s="120"/>
      <c r="OKA1" s="120"/>
      <c r="OKB1" s="120"/>
      <c r="OKC1" s="120"/>
      <c r="OKD1" s="120"/>
      <c r="OKE1" s="120"/>
      <c r="OKF1" s="120"/>
      <c r="OKG1" s="120"/>
      <c r="OKH1" s="120"/>
      <c r="OKI1" s="120"/>
      <c r="OKJ1" s="120"/>
      <c r="OKK1" s="120"/>
      <c r="OKL1" s="120"/>
      <c r="OKM1" s="120"/>
      <c r="OKN1" s="120"/>
      <c r="OKO1" s="120"/>
      <c r="OKP1" s="120"/>
      <c r="OKQ1" s="120"/>
      <c r="OKR1" s="120"/>
      <c r="OKS1" s="120"/>
      <c r="OKT1" s="120"/>
      <c r="OKU1" s="120"/>
      <c r="OKV1" s="120"/>
      <c r="OKW1" s="120"/>
      <c r="OKX1" s="120"/>
      <c r="OKY1" s="120"/>
      <c r="OKZ1" s="120"/>
      <c r="OLA1" s="120"/>
      <c r="OLB1" s="120"/>
      <c r="OLC1" s="120"/>
      <c r="OLD1" s="120"/>
      <c r="OLE1" s="120"/>
      <c r="OLF1" s="120"/>
      <c r="OLG1" s="120"/>
      <c r="OLH1" s="120"/>
      <c r="OLI1" s="120"/>
      <c r="OLJ1" s="120"/>
      <c r="OLK1" s="120"/>
      <c r="OLL1" s="120"/>
      <c r="OLM1" s="120"/>
      <c r="OLN1" s="120"/>
      <c r="OLO1" s="120"/>
      <c r="OLP1" s="120"/>
      <c r="OLQ1" s="120"/>
      <c r="OLR1" s="120"/>
      <c r="OLS1" s="120"/>
      <c r="OLT1" s="120"/>
      <c r="OLU1" s="120"/>
      <c r="OLV1" s="120"/>
      <c r="OLW1" s="120"/>
      <c r="OLX1" s="120"/>
      <c r="OLY1" s="120"/>
      <c r="OLZ1" s="120"/>
      <c r="OMA1" s="120"/>
      <c r="OMB1" s="120"/>
      <c r="OMC1" s="120"/>
      <c r="OMD1" s="120"/>
      <c r="OME1" s="120"/>
      <c r="OMF1" s="120"/>
      <c r="OMG1" s="120"/>
      <c r="OMH1" s="120"/>
      <c r="OMI1" s="120"/>
      <c r="OMJ1" s="120"/>
      <c r="OMK1" s="120"/>
      <c r="OML1" s="120"/>
      <c r="OMM1" s="120"/>
      <c r="OMN1" s="120"/>
      <c r="OMO1" s="120"/>
      <c r="OMP1" s="120"/>
      <c r="OMQ1" s="120"/>
      <c r="OMR1" s="120"/>
      <c r="OMS1" s="120"/>
      <c r="OMT1" s="120"/>
      <c r="OMU1" s="120"/>
      <c r="OMV1" s="120"/>
      <c r="OMW1" s="120"/>
      <c r="OMX1" s="120"/>
      <c r="OMY1" s="120"/>
      <c r="OMZ1" s="120"/>
      <c r="ONA1" s="120"/>
      <c r="ONB1" s="120"/>
      <c r="ONC1" s="120"/>
      <c r="OND1" s="120"/>
      <c r="ONE1" s="120"/>
      <c r="ONF1" s="120"/>
      <c r="ONG1" s="120"/>
      <c r="ONH1" s="120"/>
      <c r="ONI1" s="120"/>
      <c r="ONJ1" s="120"/>
      <c r="ONK1" s="120"/>
      <c r="ONL1" s="120"/>
      <c r="ONM1" s="120"/>
      <c r="ONN1" s="120"/>
      <c r="ONO1" s="120"/>
      <c r="ONP1" s="120"/>
      <c r="ONQ1" s="120"/>
      <c r="ONR1" s="120"/>
      <c r="ONS1" s="120"/>
      <c r="ONT1" s="120"/>
      <c r="ONU1" s="120"/>
      <c r="ONV1" s="120"/>
      <c r="ONW1" s="120"/>
      <c r="ONX1" s="120"/>
      <c r="ONY1" s="120"/>
      <c r="ONZ1" s="120"/>
      <c r="OOA1" s="120"/>
      <c r="OOB1" s="120"/>
      <c r="OOC1" s="120"/>
      <c r="OOD1" s="120"/>
      <c r="OOE1" s="120"/>
      <c r="OOF1" s="120"/>
      <c r="OOG1" s="120"/>
      <c r="OOH1" s="120"/>
      <c r="OOI1" s="120"/>
      <c r="OOJ1" s="120"/>
      <c r="OOK1" s="120"/>
      <c r="OOL1" s="120"/>
      <c r="OOM1" s="120"/>
      <c r="OON1" s="120"/>
      <c r="OOO1" s="120"/>
      <c r="OOP1" s="120"/>
      <c r="OOQ1" s="120"/>
      <c r="OOR1" s="120"/>
      <c r="OOS1" s="120"/>
      <c r="OOT1" s="120"/>
      <c r="OOU1" s="120"/>
      <c r="OOV1" s="120"/>
      <c r="OOW1" s="120"/>
      <c r="OOX1" s="120"/>
      <c r="OOY1" s="120"/>
      <c r="OOZ1" s="120"/>
      <c r="OPA1" s="120"/>
      <c r="OPB1" s="120"/>
      <c r="OPC1" s="120"/>
      <c r="OPD1" s="120"/>
      <c r="OPE1" s="120"/>
      <c r="OPF1" s="120"/>
      <c r="OPG1" s="120"/>
      <c r="OPH1" s="120"/>
      <c r="OPI1" s="120"/>
      <c r="OPJ1" s="120"/>
      <c r="OPK1" s="120"/>
      <c r="OPL1" s="120"/>
      <c r="OPM1" s="120"/>
      <c r="OPN1" s="120"/>
      <c r="OPO1" s="120"/>
      <c r="OPP1" s="120"/>
      <c r="OPQ1" s="120"/>
      <c r="OPR1" s="120"/>
      <c r="OPS1" s="120"/>
      <c r="OPT1" s="120"/>
      <c r="OPU1" s="120"/>
      <c r="OPV1" s="120"/>
      <c r="OPW1" s="120"/>
      <c r="OPX1" s="120"/>
      <c r="OPY1" s="120"/>
      <c r="OPZ1" s="120"/>
      <c r="OQA1" s="120"/>
      <c r="OQB1" s="120"/>
      <c r="OQC1" s="120"/>
      <c r="OQD1" s="120"/>
      <c r="OQE1" s="120"/>
      <c r="OQF1" s="120"/>
      <c r="OQG1" s="120"/>
      <c r="OQH1" s="120"/>
      <c r="OQI1" s="120"/>
      <c r="OQJ1" s="120"/>
      <c r="OQK1" s="120"/>
      <c r="OQL1" s="120"/>
      <c r="OQM1" s="120"/>
      <c r="OQN1" s="120"/>
      <c r="OQO1" s="120"/>
      <c r="OQP1" s="120"/>
      <c r="OQQ1" s="120"/>
      <c r="OQR1" s="120"/>
      <c r="OQS1" s="120"/>
      <c r="OQT1" s="120"/>
      <c r="OQU1" s="120"/>
      <c r="OQV1" s="120"/>
      <c r="OQW1" s="120"/>
      <c r="OQX1" s="120"/>
      <c r="OQY1" s="120"/>
      <c r="OQZ1" s="120"/>
      <c r="ORA1" s="120"/>
      <c r="ORB1" s="120"/>
      <c r="ORC1" s="120"/>
      <c r="ORD1" s="120"/>
      <c r="ORE1" s="120"/>
      <c r="ORF1" s="120"/>
      <c r="ORG1" s="120"/>
      <c r="ORH1" s="120"/>
      <c r="ORI1" s="120"/>
      <c r="ORJ1" s="120"/>
      <c r="ORK1" s="120"/>
      <c r="ORL1" s="120"/>
      <c r="ORM1" s="120"/>
      <c r="ORN1" s="120"/>
      <c r="ORO1" s="120"/>
      <c r="ORP1" s="120"/>
      <c r="ORQ1" s="120"/>
      <c r="ORR1" s="120"/>
      <c r="ORS1" s="120"/>
      <c r="ORT1" s="120"/>
      <c r="ORU1" s="120"/>
      <c r="ORV1" s="120"/>
      <c r="ORW1" s="120"/>
      <c r="ORX1" s="120"/>
      <c r="ORY1" s="120"/>
      <c r="ORZ1" s="120"/>
      <c r="OSA1" s="120"/>
      <c r="OSB1" s="120"/>
      <c r="OSC1" s="120"/>
      <c r="OSD1" s="120"/>
      <c r="OSE1" s="120"/>
      <c r="OSF1" s="120"/>
      <c r="OSG1" s="120"/>
      <c r="OSH1" s="120"/>
      <c r="OSI1" s="120"/>
      <c r="OSJ1" s="120"/>
      <c r="OSK1" s="120"/>
      <c r="OSL1" s="120"/>
      <c r="OSM1" s="120"/>
      <c r="OSN1" s="120"/>
      <c r="OSO1" s="120"/>
      <c r="OSP1" s="120"/>
      <c r="OSQ1" s="120"/>
      <c r="OSR1" s="120"/>
      <c r="OSS1" s="120"/>
      <c r="OST1" s="120"/>
      <c r="OSU1" s="120"/>
      <c r="OSV1" s="120"/>
      <c r="OSW1" s="120"/>
      <c r="OSX1" s="120"/>
      <c r="OSY1" s="120"/>
      <c r="OSZ1" s="120"/>
      <c r="OTA1" s="120"/>
      <c r="OTB1" s="120"/>
      <c r="OTC1" s="120"/>
      <c r="OTD1" s="120"/>
      <c r="OTE1" s="120"/>
      <c r="OTF1" s="120"/>
      <c r="OTG1" s="120"/>
      <c r="OTH1" s="120"/>
      <c r="OTI1" s="120"/>
      <c r="OTJ1" s="120"/>
      <c r="OTK1" s="120"/>
      <c r="OTL1" s="120"/>
      <c r="OTM1" s="120"/>
      <c r="OTN1" s="120"/>
      <c r="OTO1" s="120"/>
      <c r="OTP1" s="120"/>
      <c r="OTQ1" s="120"/>
      <c r="OTR1" s="120"/>
      <c r="OTS1" s="120"/>
      <c r="OTT1" s="120"/>
      <c r="OTU1" s="120"/>
      <c r="OTV1" s="120"/>
      <c r="OTW1" s="120"/>
      <c r="OTX1" s="120"/>
      <c r="OTY1" s="120"/>
      <c r="OTZ1" s="120"/>
      <c r="OUA1" s="120"/>
      <c r="OUB1" s="120"/>
      <c r="OUC1" s="120"/>
      <c r="OUD1" s="120"/>
      <c r="OUE1" s="120"/>
      <c r="OUF1" s="120"/>
      <c r="OUG1" s="120"/>
      <c r="OUH1" s="120"/>
      <c r="OUI1" s="120"/>
      <c r="OUJ1" s="120"/>
      <c r="OUK1" s="120"/>
      <c r="OUL1" s="120"/>
      <c r="OUM1" s="120"/>
      <c r="OUN1" s="120"/>
      <c r="OUO1" s="120"/>
      <c r="OUP1" s="120"/>
      <c r="OUQ1" s="120"/>
      <c r="OUR1" s="120"/>
      <c r="OUS1" s="120"/>
      <c r="OUT1" s="120"/>
      <c r="OUU1" s="120"/>
      <c r="OUV1" s="120"/>
      <c r="OUW1" s="120"/>
      <c r="OUX1" s="120"/>
      <c r="OUY1" s="120"/>
      <c r="OUZ1" s="120"/>
      <c r="OVA1" s="120"/>
      <c r="OVB1" s="120"/>
      <c r="OVC1" s="120"/>
      <c r="OVD1" s="120"/>
      <c r="OVE1" s="120"/>
      <c r="OVF1" s="120"/>
      <c r="OVG1" s="120"/>
      <c r="OVH1" s="120"/>
      <c r="OVI1" s="120"/>
      <c r="OVJ1" s="120"/>
      <c r="OVK1" s="120"/>
      <c r="OVL1" s="120"/>
      <c r="OVM1" s="120"/>
      <c r="OVN1" s="120"/>
      <c r="OVO1" s="120"/>
      <c r="OVP1" s="120"/>
      <c r="OVQ1" s="120"/>
      <c r="OVR1" s="120"/>
      <c r="OVS1" s="120"/>
      <c r="OVT1" s="120"/>
      <c r="OVU1" s="120"/>
      <c r="OVV1" s="120"/>
      <c r="OVW1" s="120"/>
      <c r="OVX1" s="120"/>
      <c r="OVY1" s="120"/>
      <c r="OVZ1" s="120"/>
      <c r="OWA1" s="120"/>
      <c r="OWB1" s="120"/>
      <c r="OWC1" s="120"/>
      <c r="OWD1" s="120"/>
      <c r="OWE1" s="120"/>
      <c r="OWF1" s="120"/>
      <c r="OWG1" s="120"/>
      <c r="OWH1" s="120"/>
      <c r="OWI1" s="120"/>
      <c r="OWJ1" s="120"/>
      <c r="OWK1" s="120"/>
      <c r="OWL1" s="120"/>
      <c r="OWM1" s="120"/>
      <c r="OWN1" s="120"/>
      <c r="OWO1" s="120"/>
      <c r="OWP1" s="120"/>
      <c r="OWQ1" s="120"/>
      <c r="OWR1" s="120"/>
      <c r="OWS1" s="120"/>
      <c r="OWT1" s="120"/>
      <c r="OWU1" s="120"/>
      <c r="OWV1" s="120"/>
      <c r="OWW1" s="120"/>
      <c r="OWX1" s="120"/>
      <c r="OWY1" s="120"/>
      <c r="OWZ1" s="120"/>
      <c r="OXA1" s="120"/>
      <c r="OXB1" s="120"/>
      <c r="OXC1" s="120"/>
      <c r="OXD1" s="120"/>
      <c r="OXE1" s="120"/>
      <c r="OXF1" s="120"/>
      <c r="OXG1" s="120"/>
      <c r="OXH1" s="120"/>
      <c r="OXI1" s="120"/>
      <c r="OXJ1" s="120"/>
      <c r="OXK1" s="120"/>
      <c r="OXL1" s="120"/>
      <c r="OXM1" s="120"/>
      <c r="OXN1" s="120"/>
      <c r="OXO1" s="120"/>
      <c r="OXP1" s="120"/>
      <c r="OXQ1" s="120"/>
      <c r="OXR1" s="120"/>
      <c r="OXS1" s="120"/>
      <c r="OXT1" s="120"/>
      <c r="OXU1" s="120"/>
      <c r="OXV1" s="120"/>
      <c r="OXW1" s="120"/>
      <c r="OXX1" s="120"/>
      <c r="OXY1" s="120"/>
      <c r="OXZ1" s="120"/>
      <c r="OYA1" s="120"/>
      <c r="OYB1" s="120"/>
      <c r="OYC1" s="120"/>
      <c r="OYD1" s="120"/>
      <c r="OYE1" s="120"/>
      <c r="OYF1" s="120"/>
      <c r="OYG1" s="120"/>
      <c r="OYH1" s="120"/>
      <c r="OYI1" s="120"/>
      <c r="OYJ1" s="120"/>
      <c r="OYK1" s="120"/>
      <c r="OYL1" s="120"/>
      <c r="OYM1" s="120"/>
      <c r="OYN1" s="120"/>
      <c r="OYO1" s="120"/>
      <c r="OYP1" s="120"/>
      <c r="OYQ1" s="120"/>
      <c r="OYR1" s="120"/>
      <c r="OYS1" s="120"/>
      <c r="OYT1" s="120"/>
      <c r="OYU1" s="120"/>
      <c r="OYV1" s="120"/>
      <c r="OYW1" s="120"/>
      <c r="OYX1" s="120"/>
      <c r="OYY1" s="120"/>
      <c r="OYZ1" s="120"/>
      <c r="OZA1" s="120"/>
      <c r="OZB1" s="120"/>
      <c r="OZC1" s="120"/>
      <c r="OZD1" s="120"/>
      <c r="OZE1" s="120"/>
      <c r="OZF1" s="120"/>
      <c r="OZG1" s="120"/>
      <c r="OZH1" s="120"/>
      <c r="OZI1" s="120"/>
      <c r="OZJ1" s="120"/>
      <c r="OZK1" s="120"/>
      <c r="OZL1" s="120"/>
      <c r="OZM1" s="120"/>
      <c r="OZN1" s="120"/>
      <c r="OZO1" s="120"/>
      <c r="OZP1" s="120"/>
      <c r="OZQ1" s="120"/>
      <c r="OZR1" s="120"/>
      <c r="OZS1" s="120"/>
      <c r="OZT1" s="120"/>
      <c r="OZU1" s="120"/>
      <c r="OZV1" s="120"/>
      <c r="OZW1" s="120"/>
      <c r="OZX1" s="120"/>
      <c r="OZY1" s="120"/>
      <c r="OZZ1" s="120"/>
      <c r="PAA1" s="120"/>
      <c r="PAB1" s="120"/>
      <c r="PAC1" s="120"/>
      <c r="PAD1" s="120"/>
      <c r="PAE1" s="120"/>
      <c r="PAF1" s="120"/>
      <c r="PAG1" s="120"/>
      <c r="PAH1" s="120"/>
      <c r="PAI1" s="120"/>
      <c r="PAJ1" s="120"/>
      <c r="PAK1" s="120"/>
      <c r="PAL1" s="120"/>
      <c r="PAM1" s="120"/>
      <c r="PAN1" s="120"/>
      <c r="PAO1" s="120"/>
      <c r="PAP1" s="120"/>
      <c r="PAQ1" s="120"/>
      <c r="PAR1" s="120"/>
      <c r="PAS1" s="120"/>
      <c r="PAT1" s="120"/>
      <c r="PAU1" s="120"/>
      <c r="PAV1" s="120"/>
      <c r="PAW1" s="120"/>
      <c r="PAX1" s="120"/>
      <c r="PAY1" s="120"/>
      <c r="PAZ1" s="120"/>
      <c r="PBA1" s="120"/>
      <c r="PBB1" s="120"/>
      <c r="PBC1" s="120"/>
      <c r="PBD1" s="120"/>
      <c r="PBE1" s="120"/>
      <c r="PBF1" s="120"/>
      <c r="PBG1" s="120"/>
      <c r="PBH1" s="120"/>
      <c r="PBI1" s="120"/>
      <c r="PBJ1" s="120"/>
      <c r="PBK1" s="120"/>
      <c r="PBL1" s="120"/>
      <c r="PBM1" s="120"/>
      <c r="PBN1" s="120"/>
      <c r="PBO1" s="120"/>
      <c r="PBP1" s="120"/>
      <c r="PBQ1" s="120"/>
      <c r="PBR1" s="120"/>
      <c r="PBS1" s="120"/>
      <c r="PBT1" s="120"/>
      <c r="PBU1" s="120"/>
      <c r="PBV1" s="120"/>
      <c r="PBW1" s="120"/>
      <c r="PBX1" s="120"/>
      <c r="PBY1" s="120"/>
      <c r="PBZ1" s="120"/>
      <c r="PCA1" s="120"/>
      <c r="PCB1" s="120"/>
      <c r="PCC1" s="120"/>
      <c r="PCD1" s="120"/>
      <c r="PCE1" s="120"/>
      <c r="PCF1" s="120"/>
      <c r="PCG1" s="120"/>
      <c r="PCH1" s="120"/>
      <c r="PCI1" s="120"/>
      <c r="PCJ1" s="120"/>
      <c r="PCK1" s="120"/>
      <c r="PCL1" s="120"/>
      <c r="PCM1" s="120"/>
      <c r="PCN1" s="120"/>
      <c r="PCO1" s="120"/>
      <c r="PCP1" s="120"/>
      <c r="PCQ1" s="120"/>
      <c r="PCR1" s="120"/>
      <c r="PCS1" s="120"/>
      <c r="PCT1" s="120"/>
      <c r="PCU1" s="120"/>
      <c r="PCV1" s="120"/>
      <c r="PCW1" s="120"/>
      <c r="PCX1" s="120"/>
      <c r="PCY1" s="120"/>
      <c r="PCZ1" s="120"/>
      <c r="PDA1" s="120"/>
      <c r="PDB1" s="120"/>
      <c r="PDC1" s="120"/>
      <c r="PDD1" s="120"/>
      <c r="PDE1" s="120"/>
      <c r="PDF1" s="120"/>
      <c r="PDG1" s="120"/>
      <c r="PDH1" s="120"/>
      <c r="PDI1" s="120"/>
      <c r="PDJ1" s="120"/>
      <c r="PDK1" s="120"/>
      <c r="PDL1" s="120"/>
      <c r="PDM1" s="120"/>
      <c r="PDN1" s="120"/>
      <c r="PDO1" s="120"/>
      <c r="PDP1" s="120"/>
      <c r="PDQ1" s="120"/>
      <c r="PDR1" s="120"/>
      <c r="PDS1" s="120"/>
      <c r="PDT1" s="120"/>
      <c r="PDU1" s="120"/>
      <c r="PDV1" s="120"/>
      <c r="PDW1" s="120"/>
      <c r="PDX1" s="120"/>
      <c r="PDY1" s="120"/>
      <c r="PDZ1" s="120"/>
      <c r="PEA1" s="120"/>
      <c r="PEB1" s="120"/>
      <c r="PEC1" s="120"/>
      <c r="PED1" s="120"/>
      <c r="PEE1" s="120"/>
      <c r="PEF1" s="120"/>
      <c r="PEG1" s="120"/>
      <c r="PEH1" s="120"/>
      <c r="PEI1" s="120"/>
      <c r="PEJ1" s="120"/>
      <c r="PEK1" s="120"/>
      <c r="PEL1" s="120"/>
      <c r="PEM1" s="120"/>
      <c r="PEN1" s="120"/>
      <c r="PEO1" s="120"/>
      <c r="PEP1" s="120"/>
      <c r="PEQ1" s="120"/>
      <c r="PER1" s="120"/>
      <c r="PES1" s="120"/>
      <c r="PET1" s="120"/>
      <c r="PEU1" s="120"/>
      <c r="PEV1" s="120"/>
      <c r="PEW1" s="120"/>
      <c r="PEX1" s="120"/>
      <c r="PEY1" s="120"/>
      <c r="PEZ1" s="120"/>
      <c r="PFA1" s="120"/>
      <c r="PFB1" s="120"/>
      <c r="PFC1" s="120"/>
      <c r="PFD1" s="120"/>
      <c r="PFE1" s="120"/>
      <c r="PFF1" s="120"/>
      <c r="PFG1" s="120"/>
      <c r="PFH1" s="120"/>
      <c r="PFI1" s="120"/>
      <c r="PFJ1" s="120"/>
      <c r="PFK1" s="120"/>
      <c r="PFL1" s="120"/>
      <c r="PFM1" s="120"/>
      <c r="PFN1" s="120"/>
      <c r="PFO1" s="120"/>
      <c r="PFP1" s="120"/>
      <c r="PFQ1" s="120"/>
      <c r="PFR1" s="120"/>
      <c r="PFS1" s="120"/>
      <c r="PFT1" s="120"/>
      <c r="PFU1" s="120"/>
      <c r="PFV1" s="120"/>
      <c r="PFW1" s="120"/>
      <c r="PFX1" s="120"/>
      <c r="PFY1" s="120"/>
      <c r="PFZ1" s="120"/>
      <c r="PGA1" s="120"/>
      <c r="PGB1" s="120"/>
      <c r="PGC1" s="120"/>
      <c r="PGD1" s="120"/>
      <c r="PGE1" s="120"/>
      <c r="PGF1" s="120"/>
      <c r="PGG1" s="120"/>
      <c r="PGH1" s="120"/>
      <c r="PGI1" s="120"/>
      <c r="PGJ1" s="120"/>
      <c r="PGK1" s="120"/>
      <c r="PGL1" s="120"/>
      <c r="PGM1" s="120"/>
      <c r="PGN1" s="120"/>
      <c r="PGO1" s="120"/>
      <c r="PGP1" s="120"/>
      <c r="PGQ1" s="120"/>
      <c r="PGR1" s="120"/>
      <c r="PGS1" s="120"/>
      <c r="PGT1" s="120"/>
      <c r="PGU1" s="120"/>
      <c r="PGV1" s="120"/>
      <c r="PGW1" s="120"/>
      <c r="PGX1" s="120"/>
      <c r="PGY1" s="120"/>
      <c r="PGZ1" s="120"/>
      <c r="PHA1" s="120"/>
      <c r="PHB1" s="120"/>
      <c r="PHC1" s="120"/>
      <c r="PHD1" s="120"/>
      <c r="PHE1" s="120"/>
      <c r="PHF1" s="120"/>
      <c r="PHG1" s="120"/>
      <c r="PHH1" s="120"/>
      <c r="PHI1" s="120"/>
      <c r="PHJ1" s="120"/>
      <c r="PHK1" s="120"/>
      <c r="PHL1" s="120"/>
      <c r="PHM1" s="120"/>
      <c r="PHN1" s="120"/>
      <c r="PHO1" s="120"/>
      <c r="PHP1" s="120"/>
      <c r="PHQ1" s="120"/>
      <c r="PHR1" s="120"/>
      <c r="PHS1" s="120"/>
      <c r="PHT1" s="120"/>
      <c r="PHU1" s="120"/>
      <c r="PHV1" s="120"/>
      <c r="PHW1" s="120"/>
      <c r="PHX1" s="120"/>
      <c r="PHY1" s="120"/>
      <c r="PHZ1" s="120"/>
      <c r="PIA1" s="120"/>
      <c r="PIB1" s="120"/>
      <c r="PIC1" s="120"/>
      <c r="PID1" s="120"/>
      <c r="PIE1" s="120"/>
      <c r="PIF1" s="120"/>
      <c r="PIG1" s="120"/>
      <c r="PIH1" s="120"/>
      <c r="PII1" s="120"/>
      <c r="PIJ1" s="120"/>
      <c r="PIK1" s="120"/>
      <c r="PIL1" s="120"/>
      <c r="PIM1" s="120"/>
      <c r="PIN1" s="120"/>
      <c r="PIO1" s="120"/>
      <c r="PIP1" s="120"/>
      <c r="PIQ1" s="120"/>
      <c r="PIR1" s="120"/>
      <c r="PIS1" s="120"/>
      <c r="PIT1" s="120"/>
      <c r="PIU1" s="120"/>
      <c r="PIV1" s="120"/>
      <c r="PIW1" s="120"/>
      <c r="PIX1" s="120"/>
      <c r="PIY1" s="120"/>
      <c r="PIZ1" s="120"/>
      <c r="PJA1" s="120"/>
      <c r="PJB1" s="120"/>
      <c r="PJC1" s="120"/>
      <c r="PJD1" s="120"/>
      <c r="PJE1" s="120"/>
      <c r="PJF1" s="120"/>
      <c r="PJG1" s="120"/>
      <c r="PJH1" s="120"/>
      <c r="PJI1" s="120"/>
      <c r="PJJ1" s="120"/>
      <c r="PJK1" s="120"/>
      <c r="PJL1" s="120"/>
      <c r="PJM1" s="120"/>
      <c r="PJN1" s="120"/>
      <c r="PJO1" s="120"/>
      <c r="PJP1" s="120"/>
      <c r="PJQ1" s="120"/>
      <c r="PJR1" s="120"/>
      <c r="PJS1" s="120"/>
      <c r="PJT1" s="120"/>
      <c r="PJU1" s="120"/>
      <c r="PJV1" s="120"/>
      <c r="PJW1" s="120"/>
      <c r="PJX1" s="120"/>
      <c r="PJY1" s="120"/>
      <c r="PJZ1" s="120"/>
      <c r="PKA1" s="120"/>
      <c r="PKB1" s="120"/>
      <c r="PKC1" s="120"/>
      <c r="PKD1" s="120"/>
      <c r="PKE1" s="120"/>
      <c r="PKF1" s="120"/>
      <c r="PKG1" s="120"/>
      <c r="PKH1" s="120"/>
      <c r="PKI1" s="120"/>
      <c r="PKJ1" s="120"/>
      <c r="PKK1" s="120"/>
      <c r="PKL1" s="120"/>
      <c r="PKM1" s="120"/>
      <c r="PKN1" s="120"/>
      <c r="PKO1" s="120"/>
      <c r="PKP1" s="120"/>
      <c r="PKQ1" s="120"/>
      <c r="PKR1" s="120"/>
      <c r="PKS1" s="120"/>
      <c r="PKT1" s="120"/>
      <c r="PKU1" s="120"/>
      <c r="PKV1" s="120"/>
      <c r="PKW1" s="120"/>
      <c r="PKX1" s="120"/>
      <c r="PKY1" s="120"/>
      <c r="PKZ1" s="120"/>
      <c r="PLA1" s="120"/>
      <c r="PLB1" s="120"/>
      <c r="PLC1" s="120"/>
      <c r="PLD1" s="120"/>
      <c r="PLE1" s="120"/>
      <c r="PLF1" s="120"/>
      <c r="PLG1" s="120"/>
      <c r="PLH1" s="120"/>
      <c r="PLI1" s="120"/>
      <c r="PLJ1" s="120"/>
      <c r="PLK1" s="120"/>
      <c r="PLL1" s="120"/>
      <c r="PLM1" s="120"/>
      <c r="PLN1" s="120"/>
      <c r="PLO1" s="120"/>
      <c r="PLP1" s="120"/>
      <c r="PLQ1" s="120"/>
      <c r="PLR1" s="120"/>
      <c r="PLS1" s="120"/>
      <c r="PLT1" s="120"/>
      <c r="PLU1" s="120"/>
      <c r="PLV1" s="120"/>
      <c r="PLW1" s="120"/>
      <c r="PLX1" s="120"/>
      <c r="PLY1" s="120"/>
      <c r="PLZ1" s="120"/>
      <c r="PMA1" s="120"/>
      <c r="PMB1" s="120"/>
      <c r="PMC1" s="120"/>
      <c r="PMD1" s="120"/>
      <c r="PME1" s="120"/>
      <c r="PMF1" s="120"/>
      <c r="PMG1" s="120"/>
      <c r="PMH1" s="120"/>
      <c r="PMI1" s="120"/>
      <c r="PMJ1" s="120"/>
      <c r="PMK1" s="120"/>
      <c r="PML1" s="120"/>
      <c r="PMM1" s="120"/>
      <c r="PMN1" s="120"/>
      <c r="PMO1" s="120"/>
      <c r="PMP1" s="120"/>
      <c r="PMQ1" s="120"/>
      <c r="PMR1" s="120"/>
      <c r="PMS1" s="120"/>
      <c r="PMT1" s="120"/>
      <c r="PMU1" s="120"/>
      <c r="PMV1" s="120"/>
      <c r="PMW1" s="120"/>
      <c r="PMX1" s="120"/>
      <c r="PMY1" s="120"/>
      <c r="PMZ1" s="120"/>
      <c r="PNA1" s="120"/>
      <c r="PNB1" s="120"/>
      <c r="PNC1" s="120"/>
      <c r="PND1" s="120"/>
      <c r="PNE1" s="120"/>
      <c r="PNF1" s="120"/>
      <c r="PNG1" s="120"/>
      <c r="PNH1" s="120"/>
      <c r="PNI1" s="120"/>
      <c r="PNJ1" s="120"/>
      <c r="PNK1" s="120"/>
      <c r="PNL1" s="120"/>
      <c r="PNM1" s="120"/>
      <c r="PNN1" s="120"/>
      <c r="PNO1" s="120"/>
      <c r="PNP1" s="120"/>
      <c r="PNQ1" s="120"/>
      <c r="PNR1" s="120"/>
      <c r="PNS1" s="120"/>
      <c r="PNT1" s="120"/>
      <c r="PNU1" s="120"/>
      <c r="PNV1" s="120"/>
      <c r="PNW1" s="120"/>
      <c r="PNX1" s="120"/>
      <c r="PNY1" s="120"/>
      <c r="PNZ1" s="120"/>
      <c r="POA1" s="120"/>
      <c r="POB1" s="120"/>
      <c r="POC1" s="120"/>
      <c r="POD1" s="120"/>
      <c r="POE1" s="120"/>
      <c r="POF1" s="120"/>
      <c r="POG1" s="120"/>
      <c r="POH1" s="120"/>
      <c r="POI1" s="120"/>
      <c r="POJ1" s="120"/>
      <c r="POK1" s="120"/>
      <c r="POL1" s="120"/>
      <c r="POM1" s="120"/>
      <c r="PON1" s="120"/>
      <c r="POO1" s="120"/>
      <c r="POP1" s="120"/>
      <c r="POQ1" s="120"/>
      <c r="POR1" s="120"/>
      <c r="POS1" s="120"/>
      <c r="POT1" s="120"/>
      <c r="POU1" s="120"/>
      <c r="POV1" s="120"/>
      <c r="POW1" s="120"/>
      <c r="POX1" s="120"/>
      <c r="POY1" s="120"/>
      <c r="POZ1" s="120"/>
      <c r="PPA1" s="120"/>
      <c r="PPB1" s="120"/>
      <c r="PPC1" s="120"/>
      <c r="PPD1" s="120"/>
      <c r="PPE1" s="120"/>
      <c r="PPF1" s="120"/>
      <c r="PPG1" s="120"/>
      <c r="PPH1" s="120"/>
      <c r="PPI1" s="120"/>
      <c r="PPJ1" s="120"/>
      <c r="PPK1" s="120"/>
      <c r="PPL1" s="120"/>
      <c r="PPM1" s="120"/>
      <c r="PPN1" s="120"/>
      <c r="PPO1" s="120"/>
      <c r="PPP1" s="120"/>
      <c r="PPQ1" s="120"/>
      <c r="PPR1" s="120"/>
      <c r="PPS1" s="120"/>
      <c r="PPT1" s="120"/>
      <c r="PPU1" s="120"/>
      <c r="PPV1" s="120"/>
      <c r="PPW1" s="120"/>
      <c r="PPX1" s="120"/>
      <c r="PPY1" s="120"/>
      <c r="PPZ1" s="120"/>
      <c r="PQA1" s="120"/>
      <c r="PQB1" s="120"/>
      <c r="PQC1" s="120"/>
      <c r="PQD1" s="120"/>
      <c r="PQE1" s="120"/>
      <c r="PQF1" s="120"/>
      <c r="PQG1" s="120"/>
      <c r="PQH1" s="120"/>
      <c r="PQI1" s="120"/>
      <c r="PQJ1" s="120"/>
      <c r="PQK1" s="120"/>
      <c r="PQL1" s="120"/>
      <c r="PQM1" s="120"/>
      <c r="PQN1" s="120"/>
      <c r="PQO1" s="120"/>
      <c r="PQP1" s="120"/>
      <c r="PQQ1" s="120"/>
      <c r="PQR1" s="120"/>
      <c r="PQS1" s="120"/>
      <c r="PQT1" s="120"/>
      <c r="PQU1" s="120"/>
      <c r="PQV1" s="120"/>
      <c r="PQW1" s="120"/>
      <c r="PQX1" s="120"/>
      <c r="PQY1" s="120"/>
      <c r="PQZ1" s="120"/>
      <c r="PRA1" s="120"/>
      <c r="PRB1" s="120"/>
      <c r="PRC1" s="120"/>
      <c r="PRD1" s="120"/>
      <c r="PRE1" s="120"/>
      <c r="PRF1" s="120"/>
      <c r="PRG1" s="120"/>
      <c r="PRH1" s="120"/>
      <c r="PRI1" s="120"/>
      <c r="PRJ1" s="120"/>
      <c r="PRK1" s="120"/>
      <c r="PRL1" s="120"/>
      <c r="PRM1" s="120"/>
      <c r="PRN1" s="120"/>
      <c r="PRO1" s="120"/>
      <c r="PRP1" s="120"/>
      <c r="PRQ1" s="120"/>
      <c r="PRR1" s="120"/>
      <c r="PRS1" s="120"/>
      <c r="PRT1" s="120"/>
      <c r="PRU1" s="120"/>
      <c r="PRV1" s="120"/>
      <c r="PRW1" s="120"/>
      <c r="PRX1" s="120"/>
      <c r="PRY1" s="120"/>
      <c r="PRZ1" s="120"/>
      <c r="PSA1" s="120"/>
      <c r="PSB1" s="120"/>
      <c r="PSC1" s="120"/>
      <c r="PSD1" s="120"/>
      <c r="PSE1" s="120"/>
      <c r="PSF1" s="120"/>
      <c r="PSG1" s="120"/>
      <c r="PSH1" s="120"/>
      <c r="PSI1" s="120"/>
      <c r="PSJ1" s="120"/>
      <c r="PSK1" s="120"/>
      <c r="PSL1" s="120"/>
      <c r="PSM1" s="120"/>
      <c r="PSN1" s="120"/>
      <c r="PSO1" s="120"/>
      <c r="PSP1" s="120"/>
      <c r="PSQ1" s="120"/>
      <c r="PSR1" s="120"/>
      <c r="PSS1" s="120"/>
      <c r="PST1" s="120"/>
      <c r="PSU1" s="120"/>
      <c r="PSV1" s="120"/>
      <c r="PSW1" s="120"/>
      <c r="PSX1" s="120"/>
      <c r="PSY1" s="120"/>
      <c r="PSZ1" s="120"/>
      <c r="PTA1" s="120"/>
      <c r="PTB1" s="120"/>
      <c r="PTC1" s="120"/>
      <c r="PTD1" s="120"/>
      <c r="PTE1" s="120"/>
      <c r="PTF1" s="120"/>
      <c r="PTG1" s="120"/>
      <c r="PTH1" s="120"/>
      <c r="PTI1" s="120"/>
      <c r="PTJ1" s="120"/>
      <c r="PTK1" s="120"/>
      <c r="PTL1" s="120"/>
      <c r="PTM1" s="120"/>
      <c r="PTN1" s="120"/>
      <c r="PTO1" s="120"/>
      <c r="PTP1" s="120"/>
      <c r="PTQ1" s="120"/>
      <c r="PTR1" s="120"/>
      <c r="PTS1" s="120"/>
      <c r="PTT1" s="120"/>
      <c r="PTU1" s="120"/>
      <c r="PTV1" s="120"/>
      <c r="PTW1" s="120"/>
      <c r="PTX1" s="120"/>
      <c r="PTY1" s="120"/>
      <c r="PTZ1" s="120"/>
      <c r="PUA1" s="120"/>
      <c r="PUB1" s="120"/>
      <c r="PUC1" s="120"/>
      <c r="PUD1" s="120"/>
      <c r="PUE1" s="120"/>
      <c r="PUF1" s="120"/>
      <c r="PUG1" s="120"/>
      <c r="PUH1" s="120"/>
      <c r="PUI1" s="120"/>
      <c r="PUJ1" s="120"/>
      <c r="PUK1" s="120"/>
      <c r="PUL1" s="120"/>
      <c r="PUM1" s="120"/>
      <c r="PUN1" s="120"/>
      <c r="PUO1" s="120"/>
      <c r="PUP1" s="120"/>
      <c r="PUQ1" s="120"/>
      <c r="PUR1" s="120"/>
      <c r="PUS1" s="120"/>
      <c r="PUT1" s="120"/>
      <c r="PUU1" s="120"/>
      <c r="PUV1" s="120"/>
      <c r="PUW1" s="120"/>
      <c r="PUX1" s="120"/>
      <c r="PUY1" s="120"/>
      <c r="PUZ1" s="120"/>
      <c r="PVA1" s="120"/>
      <c r="PVB1" s="120"/>
      <c r="PVC1" s="120"/>
      <c r="PVD1" s="120"/>
      <c r="PVE1" s="120"/>
      <c r="PVF1" s="120"/>
      <c r="PVG1" s="120"/>
      <c r="PVH1" s="120"/>
      <c r="PVI1" s="120"/>
      <c r="PVJ1" s="120"/>
      <c r="PVK1" s="120"/>
      <c r="PVL1" s="120"/>
      <c r="PVM1" s="120"/>
      <c r="PVN1" s="120"/>
      <c r="PVO1" s="120"/>
      <c r="PVP1" s="120"/>
      <c r="PVQ1" s="120"/>
      <c r="PVR1" s="120"/>
      <c r="PVS1" s="120"/>
      <c r="PVT1" s="120"/>
      <c r="PVU1" s="120"/>
      <c r="PVV1" s="120"/>
      <c r="PVW1" s="120"/>
      <c r="PVX1" s="120"/>
      <c r="PVY1" s="120"/>
      <c r="PVZ1" s="120"/>
      <c r="PWA1" s="120"/>
      <c r="PWB1" s="120"/>
      <c r="PWC1" s="120"/>
      <c r="PWD1" s="120"/>
      <c r="PWE1" s="120"/>
      <c r="PWF1" s="120"/>
      <c r="PWG1" s="120"/>
      <c r="PWH1" s="120"/>
      <c r="PWI1" s="120"/>
      <c r="PWJ1" s="120"/>
      <c r="PWK1" s="120"/>
      <c r="PWL1" s="120"/>
      <c r="PWM1" s="120"/>
      <c r="PWN1" s="120"/>
      <c r="PWO1" s="120"/>
      <c r="PWP1" s="120"/>
      <c r="PWQ1" s="120"/>
      <c r="PWR1" s="120"/>
      <c r="PWS1" s="120"/>
      <c r="PWT1" s="120"/>
      <c r="PWU1" s="120"/>
      <c r="PWV1" s="120"/>
      <c r="PWW1" s="120"/>
      <c r="PWX1" s="120"/>
      <c r="PWY1" s="120"/>
      <c r="PWZ1" s="120"/>
      <c r="PXA1" s="120"/>
      <c r="PXB1" s="120"/>
      <c r="PXC1" s="120"/>
      <c r="PXD1" s="120"/>
      <c r="PXE1" s="120"/>
      <c r="PXF1" s="120"/>
      <c r="PXG1" s="120"/>
      <c r="PXH1" s="120"/>
      <c r="PXI1" s="120"/>
      <c r="PXJ1" s="120"/>
      <c r="PXK1" s="120"/>
      <c r="PXL1" s="120"/>
      <c r="PXM1" s="120"/>
      <c r="PXN1" s="120"/>
      <c r="PXO1" s="120"/>
      <c r="PXP1" s="120"/>
      <c r="PXQ1" s="120"/>
      <c r="PXR1" s="120"/>
      <c r="PXS1" s="120"/>
      <c r="PXT1" s="120"/>
      <c r="PXU1" s="120"/>
      <c r="PXV1" s="120"/>
      <c r="PXW1" s="120"/>
      <c r="PXX1" s="120"/>
      <c r="PXY1" s="120"/>
      <c r="PXZ1" s="120"/>
      <c r="PYA1" s="120"/>
      <c r="PYB1" s="120"/>
      <c r="PYC1" s="120"/>
      <c r="PYD1" s="120"/>
      <c r="PYE1" s="120"/>
      <c r="PYF1" s="120"/>
      <c r="PYG1" s="120"/>
      <c r="PYH1" s="120"/>
      <c r="PYI1" s="120"/>
      <c r="PYJ1" s="120"/>
      <c r="PYK1" s="120"/>
      <c r="PYL1" s="120"/>
      <c r="PYM1" s="120"/>
      <c r="PYN1" s="120"/>
      <c r="PYO1" s="120"/>
      <c r="PYP1" s="120"/>
      <c r="PYQ1" s="120"/>
      <c r="PYR1" s="120"/>
      <c r="PYS1" s="120"/>
      <c r="PYT1" s="120"/>
      <c r="PYU1" s="120"/>
      <c r="PYV1" s="120"/>
      <c r="PYW1" s="120"/>
      <c r="PYX1" s="120"/>
      <c r="PYY1" s="120"/>
      <c r="PYZ1" s="120"/>
      <c r="PZA1" s="120"/>
      <c r="PZB1" s="120"/>
      <c r="PZC1" s="120"/>
      <c r="PZD1" s="120"/>
      <c r="PZE1" s="120"/>
      <c r="PZF1" s="120"/>
      <c r="PZG1" s="120"/>
      <c r="PZH1" s="120"/>
      <c r="PZI1" s="120"/>
      <c r="PZJ1" s="120"/>
      <c r="PZK1" s="120"/>
      <c r="PZL1" s="120"/>
      <c r="PZM1" s="120"/>
      <c r="PZN1" s="120"/>
      <c r="PZO1" s="120"/>
      <c r="PZP1" s="120"/>
      <c r="PZQ1" s="120"/>
      <c r="PZR1" s="120"/>
      <c r="PZS1" s="120"/>
      <c r="PZT1" s="120"/>
      <c r="PZU1" s="120"/>
      <c r="PZV1" s="120"/>
      <c r="PZW1" s="120"/>
      <c r="PZX1" s="120"/>
      <c r="PZY1" s="120"/>
      <c r="PZZ1" s="120"/>
      <c r="QAA1" s="120"/>
      <c r="QAB1" s="120"/>
      <c r="QAC1" s="120"/>
      <c r="QAD1" s="120"/>
      <c r="QAE1" s="120"/>
      <c r="QAF1" s="120"/>
      <c r="QAG1" s="120"/>
      <c r="QAH1" s="120"/>
      <c r="QAI1" s="120"/>
      <c r="QAJ1" s="120"/>
      <c r="QAK1" s="120"/>
      <c r="QAL1" s="120"/>
      <c r="QAM1" s="120"/>
      <c r="QAN1" s="120"/>
      <c r="QAO1" s="120"/>
      <c r="QAP1" s="120"/>
      <c r="QAQ1" s="120"/>
      <c r="QAR1" s="120"/>
      <c r="QAS1" s="120"/>
      <c r="QAT1" s="120"/>
      <c r="QAU1" s="120"/>
      <c r="QAV1" s="120"/>
      <c r="QAW1" s="120"/>
      <c r="QAX1" s="120"/>
      <c r="QAY1" s="120"/>
      <c r="QAZ1" s="120"/>
      <c r="QBA1" s="120"/>
      <c r="QBB1" s="120"/>
      <c r="QBC1" s="120"/>
      <c r="QBD1" s="120"/>
      <c r="QBE1" s="120"/>
      <c r="QBF1" s="120"/>
      <c r="QBG1" s="120"/>
      <c r="QBH1" s="120"/>
      <c r="QBI1" s="120"/>
      <c r="QBJ1" s="120"/>
      <c r="QBK1" s="120"/>
      <c r="QBL1" s="120"/>
      <c r="QBM1" s="120"/>
      <c r="QBN1" s="120"/>
      <c r="QBO1" s="120"/>
      <c r="QBP1" s="120"/>
      <c r="QBQ1" s="120"/>
      <c r="QBR1" s="120"/>
      <c r="QBS1" s="120"/>
      <c r="QBT1" s="120"/>
      <c r="QBU1" s="120"/>
      <c r="QBV1" s="120"/>
      <c r="QBW1" s="120"/>
      <c r="QBX1" s="120"/>
      <c r="QBY1" s="120"/>
      <c r="QBZ1" s="120"/>
      <c r="QCA1" s="120"/>
      <c r="QCB1" s="120"/>
      <c r="QCC1" s="120"/>
      <c r="QCD1" s="120"/>
      <c r="QCE1" s="120"/>
      <c r="QCF1" s="120"/>
      <c r="QCG1" s="120"/>
      <c r="QCH1" s="120"/>
      <c r="QCI1" s="120"/>
      <c r="QCJ1" s="120"/>
      <c r="QCK1" s="120"/>
      <c r="QCL1" s="120"/>
      <c r="QCM1" s="120"/>
      <c r="QCN1" s="120"/>
      <c r="QCO1" s="120"/>
      <c r="QCP1" s="120"/>
      <c r="QCQ1" s="120"/>
      <c r="QCR1" s="120"/>
      <c r="QCS1" s="120"/>
      <c r="QCT1" s="120"/>
      <c r="QCU1" s="120"/>
      <c r="QCV1" s="120"/>
      <c r="QCW1" s="120"/>
      <c r="QCX1" s="120"/>
      <c r="QCY1" s="120"/>
      <c r="QCZ1" s="120"/>
      <c r="QDA1" s="120"/>
      <c r="QDB1" s="120"/>
      <c r="QDC1" s="120"/>
      <c r="QDD1" s="120"/>
      <c r="QDE1" s="120"/>
      <c r="QDF1" s="120"/>
      <c r="QDG1" s="120"/>
      <c r="QDH1" s="120"/>
      <c r="QDI1" s="120"/>
      <c r="QDJ1" s="120"/>
      <c r="QDK1" s="120"/>
      <c r="QDL1" s="120"/>
      <c r="QDM1" s="120"/>
      <c r="QDN1" s="120"/>
      <c r="QDO1" s="120"/>
      <c r="QDP1" s="120"/>
      <c r="QDQ1" s="120"/>
      <c r="QDR1" s="120"/>
      <c r="QDS1" s="120"/>
      <c r="QDT1" s="120"/>
      <c r="QDU1" s="120"/>
      <c r="QDV1" s="120"/>
      <c r="QDW1" s="120"/>
      <c r="QDX1" s="120"/>
      <c r="QDY1" s="120"/>
      <c r="QDZ1" s="120"/>
      <c r="QEA1" s="120"/>
      <c r="QEB1" s="120"/>
      <c r="QEC1" s="120"/>
      <c r="QED1" s="120"/>
      <c r="QEE1" s="120"/>
      <c r="QEF1" s="120"/>
      <c r="QEG1" s="120"/>
      <c r="QEH1" s="120"/>
      <c r="QEI1" s="120"/>
      <c r="QEJ1" s="120"/>
      <c r="QEK1" s="120"/>
      <c r="QEL1" s="120"/>
      <c r="QEM1" s="120"/>
      <c r="QEN1" s="120"/>
      <c r="QEO1" s="120"/>
      <c r="QEP1" s="120"/>
      <c r="QEQ1" s="120"/>
      <c r="QER1" s="120"/>
      <c r="QES1" s="120"/>
      <c r="QET1" s="120"/>
      <c r="QEU1" s="120"/>
      <c r="QEV1" s="120"/>
      <c r="QEW1" s="120"/>
      <c r="QEX1" s="120"/>
      <c r="QEY1" s="120"/>
      <c r="QEZ1" s="120"/>
      <c r="QFA1" s="120"/>
      <c r="QFB1" s="120"/>
      <c r="QFC1" s="120"/>
      <c r="QFD1" s="120"/>
      <c r="QFE1" s="120"/>
      <c r="QFF1" s="120"/>
      <c r="QFG1" s="120"/>
      <c r="QFH1" s="120"/>
      <c r="QFI1" s="120"/>
      <c r="QFJ1" s="120"/>
      <c r="QFK1" s="120"/>
      <c r="QFL1" s="120"/>
      <c r="QFM1" s="120"/>
      <c r="QFN1" s="120"/>
      <c r="QFO1" s="120"/>
      <c r="QFP1" s="120"/>
      <c r="QFQ1" s="120"/>
      <c r="QFR1" s="120"/>
      <c r="QFS1" s="120"/>
      <c r="QFT1" s="120"/>
      <c r="QFU1" s="120"/>
      <c r="QFV1" s="120"/>
      <c r="QFW1" s="120"/>
      <c r="QFX1" s="120"/>
      <c r="QFY1" s="120"/>
      <c r="QFZ1" s="120"/>
      <c r="QGA1" s="120"/>
      <c r="QGB1" s="120"/>
      <c r="QGC1" s="120"/>
      <c r="QGD1" s="120"/>
      <c r="QGE1" s="120"/>
      <c r="QGF1" s="120"/>
      <c r="QGG1" s="120"/>
      <c r="QGH1" s="120"/>
      <c r="QGI1" s="120"/>
      <c r="QGJ1" s="120"/>
      <c r="QGK1" s="120"/>
      <c r="QGL1" s="120"/>
      <c r="QGM1" s="120"/>
      <c r="QGN1" s="120"/>
      <c r="QGO1" s="120"/>
      <c r="QGP1" s="120"/>
      <c r="QGQ1" s="120"/>
      <c r="QGR1" s="120"/>
      <c r="QGS1" s="120"/>
      <c r="QGT1" s="120"/>
      <c r="QGU1" s="120"/>
      <c r="QGV1" s="120"/>
      <c r="QGW1" s="120"/>
      <c r="QGX1" s="120"/>
      <c r="QGY1" s="120"/>
      <c r="QGZ1" s="120"/>
      <c r="QHA1" s="120"/>
      <c r="QHB1" s="120"/>
      <c r="QHC1" s="120"/>
      <c r="QHD1" s="120"/>
      <c r="QHE1" s="120"/>
      <c r="QHF1" s="120"/>
      <c r="QHG1" s="120"/>
      <c r="QHH1" s="120"/>
      <c r="QHI1" s="120"/>
      <c r="QHJ1" s="120"/>
      <c r="QHK1" s="120"/>
      <c r="QHL1" s="120"/>
      <c r="QHM1" s="120"/>
      <c r="QHN1" s="120"/>
      <c r="QHO1" s="120"/>
      <c r="QHP1" s="120"/>
      <c r="QHQ1" s="120"/>
      <c r="QHR1" s="120"/>
      <c r="QHS1" s="120"/>
      <c r="QHT1" s="120"/>
      <c r="QHU1" s="120"/>
      <c r="QHV1" s="120"/>
      <c r="QHW1" s="120"/>
      <c r="QHX1" s="120"/>
      <c r="QHY1" s="120"/>
      <c r="QHZ1" s="120"/>
      <c r="QIA1" s="120"/>
      <c r="QIB1" s="120"/>
      <c r="QIC1" s="120"/>
      <c r="QID1" s="120"/>
      <c r="QIE1" s="120"/>
      <c r="QIF1" s="120"/>
      <c r="QIG1" s="120"/>
      <c r="QIH1" s="120"/>
      <c r="QII1" s="120"/>
      <c r="QIJ1" s="120"/>
      <c r="QIK1" s="120"/>
      <c r="QIL1" s="120"/>
      <c r="QIM1" s="120"/>
      <c r="QIN1" s="120"/>
      <c r="QIO1" s="120"/>
      <c r="QIP1" s="120"/>
      <c r="QIQ1" s="120"/>
      <c r="QIR1" s="120"/>
      <c r="QIS1" s="120"/>
      <c r="QIT1" s="120"/>
      <c r="QIU1" s="120"/>
      <c r="QIV1" s="120"/>
      <c r="QIW1" s="120"/>
      <c r="QIX1" s="120"/>
      <c r="QIY1" s="120"/>
      <c r="QIZ1" s="120"/>
      <c r="QJA1" s="120"/>
      <c r="QJB1" s="120"/>
      <c r="QJC1" s="120"/>
      <c r="QJD1" s="120"/>
      <c r="QJE1" s="120"/>
      <c r="QJF1" s="120"/>
      <c r="QJG1" s="120"/>
      <c r="QJH1" s="120"/>
      <c r="QJI1" s="120"/>
      <c r="QJJ1" s="120"/>
      <c r="QJK1" s="120"/>
      <c r="QJL1" s="120"/>
      <c r="QJM1" s="120"/>
      <c r="QJN1" s="120"/>
      <c r="QJO1" s="120"/>
      <c r="QJP1" s="120"/>
      <c r="QJQ1" s="120"/>
      <c r="QJR1" s="120"/>
      <c r="QJS1" s="120"/>
      <c r="QJT1" s="120"/>
      <c r="QJU1" s="120"/>
      <c r="QJV1" s="120"/>
      <c r="QJW1" s="120"/>
      <c r="QJX1" s="120"/>
      <c r="QJY1" s="120"/>
      <c r="QJZ1" s="120"/>
      <c r="QKA1" s="120"/>
      <c r="QKB1" s="120"/>
      <c r="QKC1" s="120"/>
      <c r="QKD1" s="120"/>
      <c r="QKE1" s="120"/>
      <c r="QKF1" s="120"/>
      <c r="QKG1" s="120"/>
      <c r="QKH1" s="120"/>
      <c r="QKI1" s="120"/>
      <c r="QKJ1" s="120"/>
      <c r="QKK1" s="120"/>
      <c r="QKL1" s="120"/>
      <c r="QKM1" s="120"/>
      <c r="QKN1" s="120"/>
      <c r="QKO1" s="120"/>
      <c r="QKP1" s="120"/>
      <c r="QKQ1" s="120"/>
      <c r="QKR1" s="120"/>
      <c r="QKS1" s="120"/>
      <c r="QKT1" s="120"/>
      <c r="QKU1" s="120"/>
      <c r="QKV1" s="120"/>
      <c r="QKW1" s="120"/>
      <c r="QKX1" s="120"/>
      <c r="QKY1" s="120"/>
      <c r="QKZ1" s="120"/>
      <c r="QLA1" s="120"/>
      <c r="QLB1" s="120"/>
      <c r="QLC1" s="120"/>
      <c r="QLD1" s="120"/>
      <c r="QLE1" s="120"/>
      <c r="QLF1" s="120"/>
      <c r="QLG1" s="120"/>
      <c r="QLH1" s="120"/>
      <c r="QLI1" s="120"/>
      <c r="QLJ1" s="120"/>
      <c r="QLK1" s="120"/>
      <c r="QLL1" s="120"/>
      <c r="QLM1" s="120"/>
      <c r="QLN1" s="120"/>
      <c r="QLO1" s="120"/>
      <c r="QLP1" s="120"/>
      <c r="QLQ1" s="120"/>
      <c r="QLR1" s="120"/>
      <c r="QLS1" s="120"/>
      <c r="QLT1" s="120"/>
      <c r="QLU1" s="120"/>
      <c r="QLV1" s="120"/>
      <c r="QLW1" s="120"/>
      <c r="QLX1" s="120"/>
      <c r="QLY1" s="120"/>
      <c r="QLZ1" s="120"/>
      <c r="QMA1" s="120"/>
      <c r="QMB1" s="120"/>
      <c r="QMC1" s="120"/>
      <c r="QMD1" s="120"/>
      <c r="QME1" s="120"/>
      <c r="QMF1" s="120"/>
      <c r="QMG1" s="120"/>
      <c r="QMH1" s="120"/>
      <c r="QMI1" s="120"/>
      <c r="QMJ1" s="120"/>
      <c r="QMK1" s="120"/>
      <c r="QML1" s="120"/>
      <c r="QMM1" s="120"/>
      <c r="QMN1" s="120"/>
      <c r="QMO1" s="120"/>
      <c r="QMP1" s="120"/>
      <c r="QMQ1" s="120"/>
      <c r="QMR1" s="120"/>
      <c r="QMS1" s="120"/>
      <c r="QMT1" s="120"/>
      <c r="QMU1" s="120"/>
      <c r="QMV1" s="120"/>
      <c r="QMW1" s="120"/>
      <c r="QMX1" s="120"/>
      <c r="QMY1" s="120"/>
      <c r="QMZ1" s="120"/>
      <c r="QNA1" s="120"/>
      <c r="QNB1" s="120"/>
      <c r="QNC1" s="120"/>
      <c r="QND1" s="120"/>
      <c r="QNE1" s="120"/>
      <c r="QNF1" s="120"/>
      <c r="QNG1" s="120"/>
      <c r="QNH1" s="120"/>
      <c r="QNI1" s="120"/>
      <c r="QNJ1" s="120"/>
      <c r="QNK1" s="120"/>
      <c r="QNL1" s="120"/>
      <c r="QNM1" s="120"/>
      <c r="QNN1" s="120"/>
      <c r="QNO1" s="120"/>
      <c r="QNP1" s="120"/>
      <c r="QNQ1" s="120"/>
      <c r="QNR1" s="120"/>
      <c r="QNS1" s="120"/>
      <c r="QNT1" s="120"/>
      <c r="QNU1" s="120"/>
      <c r="QNV1" s="120"/>
      <c r="QNW1" s="120"/>
      <c r="QNX1" s="120"/>
      <c r="QNY1" s="120"/>
      <c r="QNZ1" s="120"/>
      <c r="QOA1" s="120"/>
      <c r="QOB1" s="120"/>
      <c r="QOC1" s="120"/>
      <c r="QOD1" s="120"/>
      <c r="QOE1" s="120"/>
      <c r="QOF1" s="120"/>
      <c r="QOG1" s="120"/>
      <c r="QOH1" s="120"/>
      <c r="QOI1" s="120"/>
      <c r="QOJ1" s="120"/>
      <c r="QOK1" s="120"/>
      <c r="QOL1" s="120"/>
      <c r="QOM1" s="120"/>
      <c r="QON1" s="120"/>
      <c r="QOO1" s="120"/>
      <c r="QOP1" s="120"/>
      <c r="QOQ1" s="120"/>
      <c r="QOR1" s="120"/>
      <c r="QOS1" s="120"/>
      <c r="QOT1" s="120"/>
      <c r="QOU1" s="120"/>
      <c r="QOV1" s="120"/>
      <c r="QOW1" s="120"/>
      <c r="QOX1" s="120"/>
      <c r="QOY1" s="120"/>
      <c r="QOZ1" s="120"/>
      <c r="QPA1" s="120"/>
      <c r="QPB1" s="120"/>
      <c r="QPC1" s="120"/>
      <c r="QPD1" s="120"/>
      <c r="QPE1" s="120"/>
      <c r="QPF1" s="120"/>
      <c r="QPG1" s="120"/>
      <c r="QPH1" s="120"/>
      <c r="QPI1" s="120"/>
      <c r="QPJ1" s="120"/>
      <c r="QPK1" s="120"/>
      <c r="QPL1" s="120"/>
      <c r="QPM1" s="120"/>
      <c r="QPN1" s="120"/>
      <c r="QPO1" s="120"/>
      <c r="QPP1" s="120"/>
      <c r="QPQ1" s="120"/>
      <c r="QPR1" s="120"/>
      <c r="QPS1" s="120"/>
      <c r="QPT1" s="120"/>
      <c r="QPU1" s="120"/>
      <c r="QPV1" s="120"/>
      <c r="QPW1" s="120"/>
      <c r="QPX1" s="120"/>
      <c r="QPY1" s="120"/>
      <c r="QPZ1" s="120"/>
      <c r="QQA1" s="120"/>
      <c r="QQB1" s="120"/>
      <c r="QQC1" s="120"/>
      <c r="QQD1" s="120"/>
      <c r="QQE1" s="120"/>
      <c r="QQF1" s="120"/>
      <c r="QQG1" s="120"/>
      <c r="QQH1" s="120"/>
      <c r="QQI1" s="120"/>
      <c r="QQJ1" s="120"/>
      <c r="QQK1" s="120"/>
      <c r="QQL1" s="120"/>
      <c r="QQM1" s="120"/>
      <c r="QQN1" s="120"/>
      <c r="QQO1" s="120"/>
      <c r="QQP1" s="120"/>
      <c r="QQQ1" s="120"/>
      <c r="QQR1" s="120"/>
      <c r="QQS1" s="120"/>
      <c r="QQT1" s="120"/>
      <c r="QQU1" s="120"/>
      <c r="QQV1" s="120"/>
      <c r="QQW1" s="120"/>
      <c r="QQX1" s="120"/>
      <c r="QQY1" s="120"/>
      <c r="QQZ1" s="120"/>
      <c r="QRA1" s="120"/>
      <c r="QRB1" s="120"/>
      <c r="QRC1" s="120"/>
      <c r="QRD1" s="120"/>
      <c r="QRE1" s="120"/>
      <c r="QRF1" s="120"/>
      <c r="QRG1" s="120"/>
      <c r="QRH1" s="120"/>
      <c r="QRI1" s="120"/>
      <c r="QRJ1" s="120"/>
      <c r="QRK1" s="120"/>
      <c r="QRL1" s="120"/>
      <c r="QRM1" s="120"/>
      <c r="QRN1" s="120"/>
      <c r="QRO1" s="120"/>
      <c r="QRP1" s="120"/>
      <c r="QRQ1" s="120"/>
      <c r="QRR1" s="120"/>
      <c r="QRS1" s="120"/>
      <c r="QRT1" s="120"/>
      <c r="QRU1" s="120"/>
      <c r="QRV1" s="120"/>
      <c r="QRW1" s="120"/>
      <c r="QRX1" s="120"/>
      <c r="QRY1" s="120"/>
      <c r="QRZ1" s="120"/>
      <c r="QSA1" s="120"/>
      <c r="QSB1" s="120"/>
      <c r="QSC1" s="120"/>
      <c r="QSD1" s="120"/>
      <c r="QSE1" s="120"/>
      <c r="QSF1" s="120"/>
      <c r="QSG1" s="120"/>
      <c r="QSH1" s="120"/>
      <c r="QSI1" s="120"/>
      <c r="QSJ1" s="120"/>
      <c r="QSK1" s="120"/>
      <c r="QSL1" s="120"/>
      <c r="QSM1" s="120"/>
      <c r="QSN1" s="120"/>
      <c r="QSO1" s="120"/>
      <c r="QSP1" s="120"/>
      <c r="QSQ1" s="120"/>
      <c r="QSR1" s="120"/>
      <c r="QSS1" s="120"/>
      <c r="QST1" s="120"/>
      <c r="QSU1" s="120"/>
      <c r="QSV1" s="120"/>
      <c r="QSW1" s="120"/>
      <c r="QSX1" s="120"/>
      <c r="QSY1" s="120"/>
      <c r="QSZ1" s="120"/>
      <c r="QTA1" s="120"/>
      <c r="QTB1" s="120"/>
      <c r="QTC1" s="120"/>
      <c r="QTD1" s="120"/>
      <c r="QTE1" s="120"/>
      <c r="QTF1" s="120"/>
      <c r="QTG1" s="120"/>
      <c r="QTH1" s="120"/>
      <c r="QTI1" s="120"/>
      <c r="QTJ1" s="120"/>
      <c r="QTK1" s="120"/>
      <c r="QTL1" s="120"/>
      <c r="QTM1" s="120"/>
      <c r="QTN1" s="120"/>
      <c r="QTO1" s="120"/>
      <c r="QTP1" s="120"/>
      <c r="QTQ1" s="120"/>
      <c r="QTR1" s="120"/>
      <c r="QTS1" s="120"/>
      <c r="QTT1" s="120"/>
      <c r="QTU1" s="120"/>
      <c r="QTV1" s="120"/>
      <c r="QTW1" s="120"/>
      <c r="QTX1" s="120"/>
      <c r="QTY1" s="120"/>
      <c r="QTZ1" s="120"/>
      <c r="QUA1" s="120"/>
      <c r="QUB1" s="120"/>
      <c r="QUC1" s="120"/>
      <c r="QUD1" s="120"/>
      <c r="QUE1" s="120"/>
      <c r="QUF1" s="120"/>
      <c r="QUG1" s="120"/>
      <c r="QUH1" s="120"/>
      <c r="QUI1" s="120"/>
      <c r="QUJ1" s="120"/>
      <c r="QUK1" s="120"/>
      <c r="QUL1" s="120"/>
      <c r="QUM1" s="120"/>
      <c r="QUN1" s="120"/>
      <c r="QUO1" s="120"/>
      <c r="QUP1" s="120"/>
      <c r="QUQ1" s="120"/>
      <c r="QUR1" s="120"/>
      <c r="QUS1" s="120"/>
      <c r="QUT1" s="120"/>
      <c r="QUU1" s="120"/>
      <c r="QUV1" s="120"/>
      <c r="QUW1" s="120"/>
      <c r="QUX1" s="120"/>
      <c r="QUY1" s="120"/>
      <c r="QUZ1" s="120"/>
      <c r="QVA1" s="120"/>
      <c r="QVB1" s="120"/>
      <c r="QVC1" s="120"/>
      <c r="QVD1" s="120"/>
      <c r="QVE1" s="120"/>
      <c r="QVF1" s="120"/>
      <c r="QVG1" s="120"/>
      <c r="QVH1" s="120"/>
      <c r="QVI1" s="120"/>
      <c r="QVJ1" s="120"/>
      <c r="QVK1" s="120"/>
      <c r="QVL1" s="120"/>
      <c r="QVM1" s="120"/>
      <c r="QVN1" s="120"/>
      <c r="QVO1" s="120"/>
      <c r="QVP1" s="120"/>
      <c r="QVQ1" s="120"/>
      <c r="QVR1" s="120"/>
      <c r="QVS1" s="120"/>
      <c r="QVT1" s="120"/>
      <c r="QVU1" s="120"/>
      <c r="QVV1" s="120"/>
      <c r="QVW1" s="120"/>
      <c r="QVX1" s="120"/>
      <c r="QVY1" s="120"/>
      <c r="QVZ1" s="120"/>
      <c r="QWA1" s="120"/>
      <c r="QWB1" s="120"/>
      <c r="QWC1" s="120"/>
      <c r="QWD1" s="120"/>
      <c r="QWE1" s="120"/>
      <c r="QWF1" s="120"/>
      <c r="QWG1" s="120"/>
      <c r="QWH1" s="120"/>
      <c r="QWI1" s="120"/>
      <c r="QWJ1" s="120"/>
      <c r="QWK1" s="120"/>
      <c r="QWL1" s="120"/>
      <c r="QWM1" s="120"/>
      <c r="QWN1" s="120"/>
      <c r="QWO1" s="120"/>
      <c r="QWP1" s="120"/>
      <c r="QWQ1" s="120"/>
      <c r="QWR1" s="120"/>
      <c r="QWS1" s="120"/>
      <c r="QWT1" s="120"/>
      <c r="QWU1" s="120"/>
      <c r="QWV1" s="120"/>
      <c r="QWW1" s="120"/>
      <c r="QWX1" s="120"/>
      <c r="QWY1" s="120"/>
      <c r="QWZ1" s="120"/>
      <c r="QXA1" s="120"/>
      <c r="QXB1" s="120"/>
      <c r="QXC1" s="120"/>
      <c r="QXD1" s="120"/>
      <c r="QXE1" s="120"/>
      <c r="QXF1" s="120"/>
      <c r="QXG1" s="120"/>
      <c r="QXH1" s="120"/>
      <c r="QXI1" s="120"/>
      <c r="QXJ1" s="120"/>
      <c r="QXK1" s="120"/>
      <c r="QXL1" s="120"/>
      <c r="QXM1" s="120"/>
      <c r="QXN1" s="120"/>
      <c r="QXO1" s="120"/>
      <c r="QXP1" s="120"/>
      <c r="QXQ1" s="120"/>
      <c r="QXR1" s="120"/>
      <c r="QXS1" s="120"/>
      <c r="QXT1" s="120"/>
      <c r="QXU1" s="120"/>
      <c r="QXV1" s="120"/>
      <c r="QXW1" s="120"/>
      <c r="QXX1" s="120"/>
      <c r="QXY1" s="120"/>
      <c r="QXZ1" s="120"/>
      <c r="QYA1" s="120"/>
      <c r="QYB1" s="120"/>
      <c r="QYC1" s="120"/>
      <c r="QYD1" s="120"/>
      <c r="QYE1" s="120"/>
      <c r="QYF1" s="120"/>
      <c r="QYG1" s="120"/>
      <c r="QYH1" s="120"/>
      <c r="QYI1" s="120"/>
      <c r="QYJ1" s="120"/>
      <c r="QYK1" s="120"/>
      <c r="QYL1" s="120"/>
      <c r="QYM1" s="120"/>
      <c r="QYN1" s="120"/>
      <c r="QYO1" s="120"/>
      <c r="QYP1" s="120"/>
      <c r="QYQ1" s="120"/>
      <c r="QYR1" s="120"/>
      <c r="QYS1" s="120"/>
      <c r="QYT1" s="120"/>
      <c r="QYU1" s="120"/>
      <c r="QYV1" s="120"/>
      <c r="QYW1" s="120"/>
      <c r="QYX1" s="120"/>
      <c r="QYY1" s="120"/>
      <c r="QYZ1" s="120"/>
      <c r="QZA1" s="120"/>
      <c r="QZB1" s="120"/>
      <c r="QZC1" s="120"/>
      <c r="QZD1" s="120"/>
      <c r="QZE1" s="120"/>
      <c r="QZF1" s="120"/>
      <c r="QZG1" s="120"/>
      <c r="QZH1" s="120"/>
      <c r="QZI1" s="120"/>
      <c r="QZJ1" s="120"/>
      <c r="QZK1" s="120"/>
      <c r="QZL1" s="120"/>
      <c r="QZM1" s="120"/>
      <c r="QZN1" s="120"/>
      <c r="QZO1" s="120"/>
      <c r="QZP1" s="120"/>
      <c r="QZQ1" s="120"/>
      <c r="QZR1" s="120"/>
      <c r="QZS1" s="120"/>
      <c r="QZT1" s="120"/>
      <c r="QZU1" s="120"/>
      <c r="QZV1" s="120"/>
      <c r="QZW1" s="120"/>
      <c r="QZX1" s="120"/>
      <c r="QZY1" s="120"/>
      <c r="QZZ1" s="120"/>
      <c r="RAA1" s="120"/>
      <c r="RAB1" s="120"/>
      <c r="RAC1" s="120"/>
      <c r="RAD1" s="120"/>
      <c r="RAE1" s="120"/>
      <c r="RAF1" s="120"/>
      <c r="RAG1" s="120"/>
      <c r="RAH1" s="120"/>
      <c r="RAI1" s="120"/>
      <c r="RAJ1" s="120"/>
      <c r="RAK1" s="120"/>
      <c r="RAL1" s="120"/>
      <c r="RAM1" s="120"/>
      <c r="RAN1" s="120"/>
      <c r="RAO1" s="120"/>
      <c r="RAP1" s="120"/>
      <c r="RAQ1" s="120"/>
      <c r="RAR1" s="120"/>
      <c r="RAS1" s="120"/>
      <c r="RAT1" s="120"/>
      <c r="RAU1" s="120"/>
      <c r="RAV1" s="120"/>
      <c r="RAW1" s="120"/>
      <c r="RAX1" s="120"/>
      <c r="RAY1" s="120"/>
      <c r="RAZ1" s="120"/>
      <c r="RBA1" s="120"/>
      <c r="RBB1" s="120"/>
      <c r="RBC1" s="120"/>
      <c r="RBD1" s="120"/>
      <c r="RBE1" s="120"/>
      <c r="RBF1" s="120"/>
      <c r="RBG1" s="120"/>
      <c r="RBH1" s="120"/>
      <c r="RBI1" s="120"/>
      <c r="RBJ1" s="120"/>
      <c r="RBK1" s="120"/>
      <c r="RBL1" s="120"/>
      <c r="RBM1" s="120"/>
      <c r="RBN1" s="120"/>
      <c r="RBO1" s="120"/>
      <c r="RBP1" s="120"/>
      <c r="RBQ1" s="120"/>
      <c r="RBR1" s="120"/>
      <c r="RBS1" s="120"/>
      <c r="RBT1" s="120"/>
      <c r="RBU1" s="120"/>
      <c r="RBV1" s="120"/>
      <c r="RBW1" s="120"/>
      <c r="RBX1" s="120"/>
      <c r="RBY1" s="120"/>
      <c r="RBZ1" s="120"/>
      <c r="RCA1" s="120"/>
      <c r="RCB1" s="120"/>
      <c r="RCC1" s="120"/>
      <c r="RCD1" s="120"/>
      <c r="RCE1" s="120"/>
      <c r="RCF1" s="120"/>
      <c r="RCG1" s="120"/>
      <c r="RCH1" s="120"/>
      <c r="RCI1" s="120"/>
      <c r="RCJ1" s="120"/>
      <c r="RCK1" s="120"/>
      <c r="RCL1" s="120"/>
      <c r="RCM1" s="120"/>
      <c r="RCN1" s="120"/>
      <c r="RCO1" s="120"/>
      <c r="RCP1" s="120"/>
      <c r="RCQ1" s="120"/>
      <c r="RCR1" s="120"/>
      <c r="RCS1" s="120"/>
      <c r="RCT1" s="120"/>
      <c r="RCU1" s="120"/>
      <c r="RCV1" s="120"/>
      <c r="RCW1" s="120"/>
      <c r="RCX1" s="120"/>
      <c r="RCY1" s="120"/>
      <c r="RCZ1" s="120"/>
      <c r="RDA1" s="120"/>
      <c r="RDB1" s="120"/>
      <c r="RDC1" s="120"/>
      <c r="RDD1" s="120"/>
      <c r="RDE1" s="120"/>
      <c r="RDF1" s="120"/>
      <c r="RDG1" s="120"/>
      <c r="RDH1" s="120"/>
      <c r="RDI1" s="120"/>
      <c r="RDJ1" s="120"/>
      <c r="RDK1" s="120"/>
      <c r="RDL1" s="120"/>
      <c r="RDM1" s="120"/>
      <c r="RDN1" s="120"/>
      <c r="RDO1" s="120"/>
      <c r="RDP1" s="120"/>
      <c r="RDQ1" s="120"/>
      <c r="RDR1" s="120"/>
      <c r="RDS1" s="120"/>
      <c r="RDT1" s="120"/>
      <c r="RDU1" s="120"/>
      <c r="RDV1" s="120"/>
      <c r="RDW1" s="120"/>
      <c r="RDX1" s="120"/>
      <c r="RDY1" s="120"/>
      <c r="RDZ1" s="120"/>
      <c r="REA1" s="120"/>
      <c r="REB1" s="120"/>
      <c r="REC1" s="120"/>
      <c r="RED1" s="120"/>
      <c r="REE1" s="120"/>
      <c r="REF1" s="120"/>
      <c r="REG1" s="120"/>
      <c r="REH1" s="120"/>
      <c r="REI1" s="120"/>
      <c r="REJ1" s="120"/>
      <c r="REK1" s="120"/>
      <c r="REL1" s="120"/>
      <c r="REM1" s="120"/>
      <c r="REN1" s="120"/>
      <c r="REO1" s="120"/>
      <c r="REP1" s="120"/>
      <c r="REQ1" s="120"/>
      <c r="RER1" s="120"/>
      <c r="RES1" s="120"/>
      <c r="RET1" s="120"/>
      <c r="REU1" s="120"/>
      <c r="REV1" s="120"/>
      <c r="REW1" s="120"/>
      <c r="REX1" s="120"/>
      <c r="REY1" s="120"/>
      <c r="REZ1" s="120"/>
      <c r="RFA1" s="120"/>
      <c r="RFB1" s="120"/>
      <c r="RFC1" s="120"/>
      <c r="RFD1" s="120"/>
      <c r="RFE1" s="120"/>
      <c r="RFF1" s="120"/>
      <c r="RFG1" s="120"/>
      <c r="RFH1" s="120"/>
      <c r="RFI1" s="120"/>
      <c r="RFJ1" s="120"/>
      <c r="RFK1" s="120"/>
      <c r="RFL1" s="120"/>
      <c r="RFM1" s="120"/>
      <c r="RFN1" s="120"/>
      <c r="RFO1" s="120"/>
      <c r="RFP1" s="120"/>
      <c r="RFQ1" s="120"/>
      <c r="RFR1" s="120"/>
      <c r="RFS1" s="120"/>
      <c r="RFT1" s="120"/>
      <c r="RFU1" s="120"/>
      <c r="RFV1" s="120"/>
      <c r="RFW1" s="120"/>
      <c r="RFX1" s="120"/>
      <c r="RFY1" s="120"/>
      <c r="RFZ1" s="120"/>
      <c r="RGA1" s="120"/>
      <c r="RGB1" s="120"/>
      <c r="RGC1" s="120"/>
      <c r="RGD1" s="120"/>
      <c r="RGE1" s="120"/>
      <c r="RGF1" s="120"/>
      <c r="RGG1" s="120"/>
      <c r="RGH1" s="120"/>
      <c r="RGI1" s="120"/>
      <c r="RGJ1" s="120"/>
      <c r="RGK1" s="120"/>
      <c r="RGL1" s="120"/>
      <c r="RGM1" s="120"/>
      <c r="RGN1" s="120"/>
      <c r="RGO1" s="120"/>
      <c r="RGP1" s="120"/>
      <c r="RGQ1" s="120"/>
      <c r="RGR1" s="120"/>
      <c r="RGS1" s="120"/>
      <c r="RGT1" s="120"/>
      <c r="RGU1" s="120"/>
      <c r="RGV1" s="120"/>
      <c r="RGW1" s="120"/>
      <c r="RGX1" s="120"/>
      <c r="RGY1" s="120"/>
      <c r="RGZ1" s="120"/>
      <c r="RHA1" s="120"/>
      <c r="RHB1" s="120"/>
      <c r="RHC1" s="120"/>
      <c r="RHD1" s="120"/>
      <c r="RHE1" s="120"/>
      <c r="RHF1" s="120"/>
      <c r="RHG1" s="120"/>
      <c r="RHH1" s="120"/>
      <c r="RHI1" s="120"/>
      <c r="RHJ1" s="120"/>
      <c r="RHK1" s="120"/>
      <c r="RHL1" s="120"/>
      <c r="RHM1" s="120"/>
      <c r="RHN1" s="120"/>
      <c r="RHO1" s="120"/>
      <c r="RHP1" s="120"/>
      <c r="RHQ1" s="120"/>
      <c r="RHR1" s="120"/>
      <c r="RHS1" s="120"/>
      <c r="RHT1" s="120"/>
      <c r="RHU1" s="120"/>
      <c r="RHV1" s="120"/>
      <c r="RHW1" s="120"/>
      <c r="RHX1" s="120"/>
      <c r="RHY1" s="120"/>
      <c r="RHZ1" s="120"/>
      <c r="RIA1" s="120"/>
      <c r="RIB1" s="120"/>
      <c r="RIC1" s="120"/>
      <c r="RID1" s="120"/>
      <c r="RIE1" s="120"/>
      <c r="RIF1" s="120"/>
      <c r="RIG1" s="120"/>
      <c r="RIH1" s="120"/>
      <c r="RII1" s="120"/>
      <c r="RIJ1" s="120"/>
      <c r="RIK1" s="120"/>
      <c r="RIL1" s="120"/>
      <c r="RIM1" s="120"/>
      <c r="RIN1" s="120"/>
      <c r="RIO1" s="120"/>
      <c r="RIP1" s="120"/>
      <c r="RIQ1" s="120"/>
      <c r="RIR1" s="120"/>
      <c r="RIS1" s="120"/>
      <c r="RIT1" s="120"/>
      <c r="RIU1" s="120"/>
      <c r="RIV1" s="120"/>
      <c r="RIW1" s="120"/>
      <c r="RIX1" s="120"/>
      <c r="RIY1" s="120"/>
      <c r="RIZ1" s="120"/>
      <c r="RJA1" s="120"/>
      <c r="RJB1" s="120"/>
      <c r="RJC1" s="120"/>
      <c r="RJD1" s="120"/>
      <c r="RJE1" s="120"/>
      <c r="RJF1" s="120"/>
      <c r="RJG1" s="120"/>
      <c r="RJH1" s="120"/>
      <c r="RJI1" s="120"/>
      <c r="RJJ1" s="120"/>
      <c r="RJK1" s="120"/>
      <c r="RJL1" s="120"/>
      <c r="RJM1" s="120"/>
      <c r="RJN1" s="120"/>
      <c r="RJO1" s="120"/>
      <c r="RJP1" s="120"/>
      <c r="RJQ1" s="120"/>
      <c r="RJR1" s="120"/>
      <c r="RJS1" s="120"/>
      <c r="RJT1" s="120"/>
      <c r="RJU1" s="120"/>
      <c r="RJV1" s="120"/>
      <c r="RJW1" s="120"/>
      <c r="RJX1" s="120"/>
      <c r="RJY1" s="120"/>
      <c r="RJZ1" s="120"/>
      <c r="RKA1" s="120"/>
      <c r="RKB1" s="120"/>
      <c r="RKC1" s="120"/>
      <c r="RKD1" s="120"/>
      <c r="RKE1" s="120"/>
      <c r="RKF1" s="120"/>
      <c r="RKG1" s="120"/>
      <c r="RKH1" s="120"/>
      <c r="RKI1" s="120"/>
      <c r="RKJ1" s="120"/>
      <c r="RKK1" s="120"/>
      <c r="RKL1" s="120"/>
      <c r="RKM1" s="120"/>
      <c r="RKN1" s="120"/>
      <c r="RKO1" s="120"/>
      <c r="RKP1" s="120"/>
      <c r="RKQ1" s="120"/>
      <c r="RKR1" s="120"/>
      <c r="RKS1" s="120"/>
      <c r="RKT1" s="120"/>
      <c r="RKU1" s="120"/>
      <c r="RKV1" s="120"/>
      <c r="RKW1" s="120"/>
      <c r="RKX1" s="120"/>
      <c r="RKY1" s="120"/>
      <c r="RKZ1" s="120"/>
      <c r="RLA1" s="120"/>
      <c r="RLB1" s="120"/>
      <c r="RLC1" s="120"/>
      <c r="RLD1" s="120"/>
      <c r="RLE1" s="120"/>
      <c r="RLF1" s="120"/>
      <c r="RLG1" s="120"/>
      <c r="RLH1" s="120"/>
      <c r="RLI1" s="120"/>
      <c r="RLJ1" s="120"/>
      <c r="RLK1" s="120"/>
      <c r="RLL1" s="120"/>
      <c r="RLM1" s="120"/>
      <c r="RLN1" s="120"/>
      <c r="RLO1" s="120"/>
      <c r="RLP1" s="120"/>
      <c r="RLQ1" s="120"/>
      <c r="RLR1" s="120"/>
      <c r="RLS1" s="120"/>
      <c r="RLT1" s="120"/>
      <c r="RLU1" s="120"/>
      <c r="RLV1" s="120"/>
      <c r="RLW1" s="120"/>
      <c r="RLX1" s="120"/>
      <c r="RLY1" s="120"/>
      <c r="RLZ1" s="120"/>
      <c r="RMA1" s="120"/>
      <c r="RMB1" s="120"/>
      <c r="RMC1" s="120"/>
      <c r="RMD1" s="120"/>
      <c r="RME1" s="120"/>
      <c r="RMF1" s="120"/>
      <c r="RMG1" s="120"/>
      <c r="RMH1" s="120"/>
      <c r="RMI1" s="120"/>
      <c r="RMJ1" s="120"/>
      <c r="RMK1" s="120"/>
      <c r="RML1" s="120"/>
      <c r="RMM1" s="120"/>
      <c r="RMN1" s="120"/>
      <c r="RMO1" s="120"/>
      <c r="RMP1" s="120"/>
      <c r="RMQ1" s="120"/>
      <c r="RMR1" s="120"/>
      <c r="RMS1" s="120"/>
      <c r="RMT1" s="120"/>
      <c r="RMU1" s="120"/>
      <c r="RMV1" s="120"/>
      <c r="RMW1" s="120"/>
      <c r="RMX1" s="120"/>
      <c r="RMY1" s="120"/>
      <c r="RMZ1" s="120"/>
      <c r="RNA1" s="120"/>
      <c r="RNB1" s="120"/>
      <c r="RNC1" s="120"/>
      <c r="RND1" s="120"/>
      <c r="RNE1" s="120"/>
      <c r="RNF1" s="120"/>
      <c r="RNG1" s="120"/>
      <c r="RNH1" s="120"/>
      <c r="RNI1" s="120"/>
      <c r="RNJ1" s="120"/>
      <c r="RNK1" s="120"/>
      <c r="RNL1" s="120"/>
      <c r="RNM1" s="120"/>
      <c r="RNN1" s="120"/>
      <c r="RNO1" s="120"/>
      <c r="RNP1" s="120"/>
      <c r="RNQ1" s="120"/>
      <c r="RNR1" s="120"/>
      <c r="RNS1" s="120"/>
      <c r="RNT1" s="120"/>
      <c r="RNU1" s="120"/>
      <c r="RNV1" s="120"/>
      <c r="RNW1" s="120"/>
      <c r="RNX1" s="120"/>
      <c r="RNY1" s="120"/>
      <c r="RNZ1" s="120"/>
      <c r="ROA1" s="120"/>
      <c r="ROB1" s="120"/>
      <c r="ROC1" s="120"/>
      <c r="ROD1" s="120"/>
      <c r="ROE1" s="120"/>
      <c r="ROF1" s="120"/>
      <c r="ROG1" s="120"/>
      <c r="ROH1" s="120"/>
      <c r="ROI1" s="120"/>
      <c r="ROJ1" s="120"/>
      <c r="ROK1" s="120"/>
      <c r="ROL1" s="120"/>
      <c r="ROM1" s="120"/>
      <c r="RON1" s="120"/>
      <c r="ROO1" s="120"/>
      <c r="ROP1" s="120"/>
      <c r="ROQ1" s="120"/>
      <c r="ROR1" s="120"/>
      <c r="ROS1" s="120"/>
      <c r="ROT1" s="120"/>
      <c r="ROU1" s="120"/>
      <c r="ROV1" s="120"/>
      <c r="ROW1" s="120"/>
      <c r="ROX1" s="120"/>
      <c r="ROY1" s="120"/>
      <c r="ROZ1" s="120"/>
      <c r="RPA1" s="120"/>
      <c r="RPB1" s="120"/>
      <c r="RPC1" s="120"/>
      <c r="RPD1" s="120"/>
      <c r="RPE1" s="120"/>
      <c r="RPF1" s="120"/>
      <c r="RPG1" s="120"/>
      <c r="RPH1" s="120"/>
      <c r="RPI1" s="120"/>
      <c r="RPJ1" s="120"/>
      <c r="RPK1" s="120"/>
      <c r="RPL1" s="120"/>
      <c r="RPM1" s="120"/>
      <c r="RPN1" s="120"/>
      <c r="RPO1" s="120"/>
      <c r="RPP1" s="120"/>
      <c r="RPQ1" s="120"/>
      <c r="RPR1" s="120"/>
      <c r="RPS1" s="120"/>
      <c r="RPT1" s="120"/>
      <c r="RPU1" s="120"/>
      <c r="RPV1" s="120"/>
      <c r="RPW1" s="120"/>
      <c r="RPX1" s="120"/>
      <c r="RPY1" s="120"/>
      <c r="RPZ1" s="120"/>
      <c r="RQA1" s="120"/>
      <c r="RQB1" s="120"/>
      <c r="RQC1" s="120"/>
      <c r="RQD1" s="120"/>
      <c r="RQE1" s="120"/>
      <c r="RQF1" s="120"/>
      <c r="RQG1" s="120"/>
      <c r="RQH1" s="120"/>
      <c r="RQI1" s="120"/>
      <c r="RQJ1" s="120"/>
      <c r="RQK1" s="120"/>
      <c r="RQL1" s="120"/>
      <c r="RQM1" s="120"/>
      <c r="RQN1" s="120"/>
      <c r="RQO1" s="120"/>
      <c r="RQP1" s="120"/>
      <c r="RQQ1" s="120"/>
      <c r="RQR1" s="120"/>
      <c r="RQS1" s="120"/>
      <c r="RQT1" s="120"/>
      <c r="RQU1" s="120"/>
      <c r="RQV1" s="120"/>
      <c r="RQW1" s="120"/>
      <c r="RQX1" s="120"/>
      <c r="RQY1" s="120"/>
      <c r="RQZ1" s="120"/>
      <c r="RRA1" s="120"/>
      <c r="RRB1" s="120"/>
      <c r="RRC1" s="120"/>
      <c r="RRD1" s="120"/>
      <c r="RRE1" s="120"/>
      <c r="RRF1" s="120"/>
      <c r="RRG1" s="120"/>
      <c r="RRH1" s="120"/>
      <c r="RRI1" s="120"/>
      <c r="RRJ1" s="120"/>
      <c r="RRK1" s="120"/>
      <c r="RRL1" s="120"/>
      <c r="RRM1" s="120"/>
      <c r="RRN1" s="120"/>
      <c r="RRO1" s="120"/>
      <c r="RRP1" s="120"/>
      <c r="RRQ1" s="120"/>
      <c r="RRR1" s="120"/>
      <c r="RRS1" s="120"/>
      <c r="RRT1" s="120"/>
      <c r="RRU1" s="120"/>
      <c r="RRV1" s="120"/>
      <c r="RRW1" s="120"/>
      <c r="RRX1" s="120"/>
      <c r="RRY1" s="120"/>
      <c r="RRZ1" s="120"/>
      <c r="RSA1" s="120"/>
      <c r="RSB1" s="120"/>
      <c r="RSC1" s="120"/>
      <c r="RSD1" s="120"/>
      <c r="RSE1" s="120"/>
      <c r="RSF1" s="120"/>
      <c r="RSG1" s="120"/>
      <c r="RSH1" s="120"/>
      <c r="RSI1" s="120"/>
      <c r="RSJ1" s="120"/>
      <c r="RSK1" s="120"/>
      <c r="RSL1" s="120"/>
      <c r="RSM1" s="120"/>
      <c r="RSN1" s="120"/>
      <c r="RSO1" s="120"/>
      <c r="RSP1" s="120"/>
      <c r="RSQ1" s="120"/>
      <c r="RSR1" s="120"/>
      <c r="RSS1" s="120"/>
      <c r="RST1" s="120"/>
      <c r="RSU1" s="120"/>
      <c r="RSV1" s="120"/>
      <c r="RSW1" s="120"/>
      <c r="RSX1" s="120"/>
      <c r="RSY1" s="120"/>
      <c r="RSZ1" s="120"/>
      <c r="RTA1" s="120"/>
      <c r="RTB1" s="120"/>
      <c r="RTC1" s="120"/>
      <c r="RTD1" s="120"/>
      <c r="RTE1" s="120"/>
      <c r="RTF1" s="120"/>
      <c r="RTG1" s="120"/>
      <c r="RTH1" s="120"/>
      <c r="RTI1" s="120"/>
      <c r="RTJ1" s="120"/>
      <c r="RTK1" s="120"/>
      <c r="RTL1" s="120"/>
      <c r="RTM1" s="120"/>
      <c r="RTN1" s="120"/>
      <c r="RTO1" s="120"/>
      <c r="RTP1" s="120"/>
      <c r="RTQ1" s="120"/>
      <c r="RTR1" s="120"/>
      <c r="RTS1" s="120"/>
      <c r="RTT1" s="120"/>
      <c r="RTU1" s="120"/>
      <c r="RTV1" s="120"/>
      <c r="RTW1" s="120"/>
      <c r="RTX1" s="120"/>
      <c r="RTY1" s="120"/>
      <c r="RTZ1" s="120"/>
      <c r="RUA1" s="120"/>
      <c r="RUB1" s="120"/>
      <c r="RUC1" s="120"/>
      <c r="RUD1" s="120"/>
      <c r="RUE1" s="120"/>
      <c r="RUF1" s="120"/>
      <c r="RUG1" s="120"/>
      <c r="RUH1" s="120"/>
      <c r="RUI1" s="120"/>
      <c r="RUJ1" s="120"/>
      <c r="RUK1" s="120"/>
      <c r="RUL1" s="120"/>
      <c r="RUM1" s="120"/>
      <c r="RUN1" s="120"/>
      <c r="RUO1" s="120"/>
      <c r="RUP1" s="120"/>
      <c r="RUQ1" s="120"/>
      <c r="RUR1" s="120"/>
      <c r="RUS1" s="120"/>
      <c r="RUT1" s="120"/>
      <c r="RUU1" s="120"/>
      <c r="RUV1" s="120"/>
      <c r="RUW1" s="120"/>
      <c r="RUX1" s="120"/>
      <c r="RUY1" s="120"/>
      <c r="RUZ1" s="120"/>
      <c r="RVA1" s="120"/>
      <c r="RVB1" s="120"/>
      <c r="RVC1" s="120"/>
      <c r="RVD1" s="120"/>
      <c r="RVE1" s="120"/>
      <c r="RVF1" s="120"/>
      <c r="RVG1" s="120"/>
      <c r="RVH1" s="120"/>
      <c r="RVI1" s="120"/>
      <c r="RVJ1" s="120"/>
      <c r="RVK1" s="120"/>
      <c r="RVL1" s="120"/>
      <c r="RVM1" s="120"/>
      <c r="RVN1" s="120"/>
      <c r="RVO1" s="120"/>
      <c r="RVP1" s="120"/>
      <c r="RVQ1" s="120"/>
      <c r="RVR1" s="120"/>
      <c r="RVS1" s="120"/>
      <c r="RVT1" s="120"/>
      <c r="RVU1" s="120"/>
      <c r="RVV1" s="120"/>
      <c r="RVW1" s="120"/>
      <c r="RVX1" s="120"/>
      <c r="RVY1" s="120"/>
      <c r="RVZ1" s="120"/>
      <c r="RWA1" s="120"/>
      <c r="RWB1" s="120"/>
      <c r="RWC1" s="120"/>
      <c r="RWD1" s="120"/>
      <c r="RWE1" s="120"/>
      <c r="RWF1" s="120"/>
      <c r="RWG1" s="120"/>
      <c r="RWH1" s="120"/>
      <c r="RWI1" s="120"/>
      <c r="RWJ1" s="120"/>
      <c r="RWK1" s="120"/>
      <c r="RWL1" s="120"/>
      <c r="RWM1" s="120"/>
      <c r="RWN1" s="120"/>
      <c r="RWO1" s="120"/>
      <c r="RWP1" s="120"/>
      <c r="RWQ1" s="120"/>
      <c r="RWR1" s="120"/>
      <c r="RWS1" s="120"/>
      <c r="RWT1" s="120"/>
      <c r="RWU1" s="120"/>
      <c r="RWV1" s="120"/>
      <c r="RWW1" s="120"/>
      <c r="RWX1" s="120"/>
      <c r="RWY1" s="120"/>
      <c r="RWZ1" s="120"/>
      <c r="RXA1" s="120"/>
      <c r="RXB1" s="120"/>
      <c r="RXC1" s="120"/>
      <c r="RXD1" s="120"/>
      <c r="RXE1" s="120"/>
      <c r="RXF1" s="120"/>
      <c r="RXG1" s="120"/>
      <c r="RXH1" s="120"/>
      <c r="RXI1" s="120"/>
      <c r="RXJ1" s="120"/>
      <c r="RXK1" s="120"/>
      <c r="RXL1" s="120"/>
      <c r="RXM1" s="120"/>
      <c r="RXN1" s="120"/>
      <c r="RXO1" s="120"/>
      <c r="RXP1" s="120"/>
      <c r="RXQ1" s="120"/>
      <c r="RXR1" s="120"/>
      <c r="RXS1" s="120"/>
      <c r="RXT1" s="120"/>
      <c r="RXU1" s="120"/>
      <c r="RXV1" s="120"/>
      <c r="RXW1" s="120"/>
      <c r="RXX1" s="120"/>
      <c r="RXY1" s="120"/>
      <c r="RXZ1" s="120"/>
      <c r="RYA1" s="120"/>
      <c r="RYB1" s="120"/>
      <c r="RYC1" s="120"/>
      <c r="RYD1" s="120"/>
      <c r="RYE1" s="120"/>
      <c r="RYF1" s="120"/>
      <c r="RYG1" s="120"/>
      <c r="RYH1" s="120"/>
      <c r="RYI1" s="120"/>
      <c r="RYJ1" s="120"/>
      <c r="RYK1" s="120"/>
      <c r="RYL1" s="120"/>
      <c r="RYM1" s="120"/>
      <c r="RYN1" s="120"/>
      <c r="RYO1" s="120"/>
      <c r="RYP1" s="120"/>
      <c r="RYQ1" s="120"/>
      <c r="RYR1" s="120"/>
      <c r="RYS1" s="120"/>
      <c r="RYT1" s="120"/>
      <c r="RYU1" s="120"/>
      <c r="RYV1" s="120"/>
      <c r="RYW1" s="120"/>
      <c r="RYX1" s="120"/>
      <c r="RYY1" s="120"/>
      <c r="RYZ1" s="120"/>
      <c r="RZA1" s="120"/>
      <c r="RZB1" s="120"/>
      <c r="RZC1" s="120"/>
      <c r="RZD1" s="120"/>
      <c r="RZE1" s="120"/>
      <c r="RZF1" s="120"/>
      <c r="RZG1" s="120"/>
      <c r="RZH1" s="120"/>
      <c r="RZI1" s="120"/>
      <c r="RZJ1" s="120"/>
      <c r="RZK1" s="120"/>
      <c r="RZL1" s="120"/>
      <c r="RZM1" s="120"/>
      <c r="RZN1" s="120"/>
      <c r="RZO1" s="120"/>
      <c r="RZP1" s="120"/>
      <c r="RZQ1" s="120"/>
      <c r="RZR1" s="120"/>
      <c r="RZS1" s="120"/>
      <c r="RZT1" s="120"/>
      <c r="RZU1" s="120"/>
      <c r="RZV1" s="120"/>
      <c r="RZW1" s="120"/>
      <c r="RZX1" s="120"/>
      <c r="RZY1" s="120"/>
      <c r="RZZ1" s="120"/>
      <c r="SAA1" s="120"/>
      <c r="SAB1" s="120"/>
      <c r="SAC1" s="120"/>
      <c r="SAD1" s="120"/>
      <c r="SAE1" s="120"/>
      <c r="SAF1" s="120"/>
      <c r="SAG1" s="120"/>
      <c r="SAH1" s="120"/>
      <c r="SAI1" s="120"/>
      <c r="SAJ1" s="120"/>
      <c r="SAK1" s="120"/>
      <c r="SAL1" s="120"/>
      <c r="SAM1" s="120"/>
      <c r="SAN1" s="120"/>
      <c r="SAO1" s="120"/>
      <c r="SAP1" s="120"/>
      <c r="SAQ1" s="120"/>
      <c r="SAR1" s="120"/>
      <c r="SAS1" s="120"/>
      <c r="SAT1" s="120"/>
      <c r="SAU1" s="120"/>
      <c r="SAV1" s="120"/>
      <c r="SAW1" s="120"/>
      <c r="SAX1" s="120"/>
      <c r="SAY1" s="120"/>
      <c r="SAZ1" s="120"/>
      <c r="SBA1" s="120"/>
      <c r="SBB1" s="120"/>
      <c r="SBC1" s="120"/>
      <c r="SBD1" s="120"/>
      <c r="SBE1" s="120"/>
      <c r="SBF1" s="120"/>
      <c r="SBG1" s="120"/>
      <c r="SBH1" s="120"/>
      <c r="SBI1" s="120"/>
      <c r="SBJ1" s="120"/>
      <c r="SBK1" s="120"/>
      <c r="SBL1" s="120"/>
      <c r="SBM1" s="120"/>
      <c r="SBN1" s="120"/>
      <c r="SBO1" s="120"/>
      <c r="SBP1" s="120"/>
      <c r="SBQ1" s="120"/>
      <c r="SBR1" s="120"/>
      <c r="SBS1" s="120"/>
      <c r="SBT1" s="120"/>
      <c r="SBU1" s="120"/>
      <c r="SBV1" s="120"/>
      <c r="SBW1" s="120"/>
      <c r="SBX1" s="120"/>
      <c r="SBY1" s="120"/>
      <c r="SBZ1" s="120"/>
      <c r="SCA1" s="120"/>
      <c r="SCB1" s="120"/>
      <c r="SCC1" s="120"/>
      <c r="SCD1" s="120"/>
      <c r="SCE1" s="120"/>
      <c r="SCF1" s="120"/>
      <c r="SCG1" s="120"/>
      <c r="SCH1" s="120"/>
      <c r="SCI1" s="120"/>
      <c r="SCJ1" s="120"/>
      <c r="SCK1" s="120"/>
      <c r="SCL1" s="120"/>
      <c r="SCM1" s="120"/>
      <c r="SCN1" s="120"/>
      <c r="SCO1" s="120"/>
      <c r="SCP1" s="120"/>
      <c r="SCQ1" s="120"/>
      <c r="SCR1" s="120"/>
      <c r="SCS1" s="120"/>
      <c r="SCT1" s="120"/>
      <c r="SCU1" s="120"/>
      <c r="SCV1" s="120"/>
      <c r="SCW1" s="120"/>
      <c r="SCX1" s="120"/>
      <c r="SCY1" s="120"/>
      <c r="SCZ1" s="120"/>
      <c r="SDA1" s="120"/>
      <c r="SDB1" s="120"/>
      <c r="SDC1" s="120"/>
      <c r="SDD1" s="120"/>
      <c r="SDE1" s="120"/>
      <c r="SDF1" s="120"/>
      <c r="SDG1" s="120"/>
      <c r="SDH1" s="120"/>
      <c r="SDI1" s="120"/>
      <c r="SDJ1" s="120"/>
      <c r="SDK1" s="120"/>
      <c r="SDL1" s="120"/>
      <c r="SDM1" s="120"/>
      <c r="SDN1" s="120"/>
      <c r="SDO1" s="120"/>
      <c r="SDP1" s="120"/>
      <c r="SDQ1" s="120"/>
      <c r="SDR1" s="120"/>
      <c r="SDS1" s="120"/>
      <c r="SDT1" s="120"/>
      <c r="SDU1" s="120"/>
      <c r="SDV1" s="120"/>
      <c r="SDW1" s="120"/>
      <c r="SDX1" s="120"/>
      <c r="SDY1" s="120"/>
      <c r="SDZ1" s="120"/>
      <c r="SEA1" s="120"/>
      <c r="SEB1" s="120"/>
      <c r="SEC1" s="120"/>
      <c r="SED1" s="120"/>
      <c r="SEE1" s="120"/>
      <c r="SEF1" s="120"/>
      <c r="SEG1" s="120"/>
      <c r="SEH1" s="120"/>
      <c r="SEI1" s="120"/>
      <c r="SEJ1" s="120"/>
      <c r="SEK1" s="120"/>
      <c r="SEL1" s="120"/>
      <c r="SEM1" s="120"/>
      <c r="SEN1" s="120"/>
      <c r="SEO1" s="120"/>
      <c r="SEP1" s="120"/>
      <c r="SEQ1" s="120"/>
      <c r="SER1" s="120"/>
      <c r="SES1" s="120"/>
      <c r="SET1" s="120"/>
      <c r="SEU1" s="120"/>
      <c r="SEV1" s="120"/>
      <c r="SEW1" s="120"/>
      <c r="SEX1" s="120"/>
      <c r="SEY1" s="120"/>
      <c r="SEZ1" s="120"/>
      <c r="SFA1" s="120"/>
      <c r="SFB1" s="120"/>
      <c r="SFC1" s="120"/>
      <c r="SFD1" s="120"/>
      <c r="SFE1" s="120"/>
      <c r="SFF1" s="120"/>
      <c r="SFG1" s="120"/>
      <c r="SFH1" s="120"/>
      <c r="SFI1" s="120"/>
      <c r="SFJ1" s="120"/>
      <c r="SFK1" s="120"/>
      <c r="SFL1" s="120"/>
      <c r="SFM1" s="120"/>
      <c r="SFN1" s="120"/>
      <c r="SFO1" s="120"/>
      <c r="SFP1" s="120"/>
      <c r="SFQ1" s="120"/>
      <c r="SFR1" s="120"/>
      <c r="SFS1" s="120"/>
      <c r="SFT1" s="120"/>
      <c r="SFU1" s="120"/>
      <c r="SFV1" s="120"/>
      <c r="SFW1" s="120"/>
      <c r="SFX1" s="120"/>
      <c r="SFY1" s="120"/>
      <c r="SFZ1" s="120"/>
      <c r="SGA1" s="120"/>
      <c r="SGB1" s="120"/>
      <c r="SGC1" s="120"/>
      <c r="SGD1" s="120"/>
      <c r="SGE1" s="120"/>
      <c r="SGF1" s="120"/>
      <c r="SGG1" s="120"/>
      <c r="SGH1" s="120"/>
      <c r="SGI1" s="120"/>
      <c r="SGJ1" s="120"/>
      <c r="SGK1" s="120"/>
      <c r="SGL1" s="120"/>
      <c r="SGM1" s="120"/>
      <c r="SGN1" s="120"/>
      <c r="SGO1" s="120"/>
      <c r="SGP1" s="120"/>
      <c r="SGQ1" s="120"/>
      <c r="SGR1" s="120"/>
      <c r="SGS1" s="120"/>
      <c r="SGT1" s="120"/>
      <c r="SGU1" s="120"/>
      <c r="SGV1" s="120"/>
      <c r="SGW1" s="120"/>
      <c r="SGX1" s="120"/>
      <c r="SGY1" s="120"/>
      <c r="SGZ1" s="120"/>
      <c r="SHA1" s="120"/>
      <c r="SHB1" s="120"/>
      <c r="SHC1" s="120"/>
      <c r="SHD1" s="120"/>
      <c r="SHE1" s="120"/>
      <c r="SHF1" s="120"/>
      <c r="SHG1" s="120"/>
      <c r="SHH1" s="120"/>
      <c r="SHI1" s="120"/>
      <c r="SHJ1" s="120"/>
      <c r="SHK1" s="120"/>
      <c r="SHL1" s="120"/>
      <c r="SHM1" s="120"/>
      <c r="SHN1" s="120"/>
      <c r="SHO1" s="120"/>
      <c r="SHP1" s="120"/>
      <c r="SHQ1" s="120"/>
      <c r="SHR1" s="120"/>
      <c r="SHS1" s="120"/>
      <c r="SHT1" s="120"/>
      <c r="SHU1" s="120"/>
      <c r="SHV1" s="120"/>
      <c r="SHW1" s="120"/>
      <c r="SHX1" s="120"/>
      <c r="SHY1" s="120"/>
      <c r="SHZ1" s="120"/>
      <c r="SIA1" s="120"/>
      <c r="SIB1" s="120"/>
      <c r="SIC1" s="120"/>
      <c r="SID1" s="120"/>
      <c r="SIE1" s="120"/>
      <c r="SIF1" s="120"/>
      <c r="SIG1" s="120"/>
      <c r="SIH1" s="120"/>
      <c r="SII1" s="120"/>
      <c r="SIJ1" s="120"/>
      <c r="SIK1" s="120"/>
      <c r="SIL1" s="120"/>
      <c r="SIM1" s="120"/>
      <c r="SIN1" s="120"/>
      <c r="SIO1" s="120"/>
      <c r="SIP1" s="120"/>
      <c r="SIQ1" s="120"/>
      <c r="SIR1" s="120"/>
      <c r="SIS1" s="120"/>
      <c r="SIT1" s="120"/>
      <c r="SIU1" s="120"/>
      <c r="SIV1" s="120"/>
      <c r="SIW1" s="120"/>
      <c r="SIX1" s="120"/>
      <c r="SIY1" s="120"/>
      <c r="SIZ1" s="120"/>
      <c r="SJA1" s="120"/>
      <c r="SJB1" s="120"/>
      <c r="SJC1" s="120"/>
      <c r="SJD1" s="120"/>
      <c r="SJE1" s="120"/>
      <c r="SJF1" s="120"/>
      <c r="SJG1" s="120"/>
      <c r="SJH1" s="120"/>
      <c r="SJI1" s="120"/>
      <c r="SJJ1" s="120"/>
      <c r="SJK1" s="120"/>
      <c r="SJL1" s="120"/>
      <c r="SJM1" s="120"/>
      <c r="SJN1" s="120"/>
      <c r="SJO1" s="120"/>
      <c r="SJP1" s="120"/>
      <c r="SJQ1" s="120"/>
      <c r="SJR1" s="120"/>
      <c r="SJS1" s="120"/>
      <c r="SJT1" s="120"/>
      <c r="SJU1" s="120"/>
      <c r="SJV1" s="120"/>
      <c r="SJW1" s="120"/>
      <c r="SJX1" s="120"/>
      <c r="SJY1" s="120"/>
      <c r="SJZ1" s="120"/>
      <c r="SKA1" s="120"/>
      <c r="SKB1" s="120"/>
      <c r="SKC1" s="120"/>
      <c r="SKD1" s="120"/>
      <c r="SKE1" s="120"/>
      <c r="SKF1" s="120"/>
      <c r="SKG1" s="120"/>
      <c r="SKH1" s="120"/>
      <c r="SKI1" s="120"/>
      <c r="SKJ1" s="120"/>
      <c r="SKK1" s="120"/>
      <c r="SKL1" s="120"/>
      <c r="SKM1" s="120"/>
      <c r="SKN1" s="120"/>
      <c r="SKO1" s="120"/>
      <c r="SKP1" s="120"/>
      <c r="SKQ1" s="120"/>
      <c r="SKR1" s="120"/>
      <c r="SKS1" s="120"/>
      <c r="SKT1" s="120"/>
      <c r="SKU1" s="120"/>
      <c r="SKV1" s="120"/>
      <c r="SKW1" s="120"/>
      <c r="SKX1" s="120"/>
      <c r="SKY1" s="120"/>
      <c r="SKZ1" s="120"/>
      <c r="SLA1" s="120"/>
      <c r="SLB1" s="120"/>
      <c r="SLC1" s="120"/>
      <c r="SLD1" s="120"/>
      <c r="SLE1" s="120"/>
      <c r="SLF1" s="120"/>
      <c r="SLG1" s="120"/>
      <c r="SLH1" s="120"/>
      <c r="SLI1" s="120"/>
      <c r="SLJ1" s="120"/>
      <c r="SLK1" s="120"/>
      <c r="SLL1" s="120"/>
      <c r="SLM1" s="120"/>
      <c r="SLN1" s="120"/>
      <c r="SLO1" s="120"/>
      <c r="SLP1" s="120"/>
      <c r="SLQ1" s="120"/>
      <c r="SLR1" s="120"/>
      <c r="SLS1" s="120"/>
      <c r="SLT1" s="120"/>
      <c r="SLU1" s="120"/>
      <c r="SLV1" s="120"/>
      <c r="SLW1" s="120"/>
      <c r="SLX1" s="120"/>
      <c r="SLY1" s="120"/>
      <c r="SLZ1" s="120"/>
      <c r="SMA1" s="120"/>
      <c r="SMB1" s="120"/>
      <c r="SMC1" s="120"/>
      <c r="SMD1" s="120"/>
      <c r="SME1" s="120"/>
      <c r="SMF1" s="120"/>
      <c r="SMG1" s="120"/>
      <c r="SMH1" s="120"/>
      <c r="SMI1" s="120"/>
      <c r="SMJ1" s="120"/>
      <c r="SMK1" s="120"/>
      <c r="SML1" s="120"/>
      <c r="SMM1" s="120"/>
      <c r="SMN1" s="120"/>
      <c r="SMO1" s="120"/>
      <c r="SMP1" s="120"/>
      <c r="SMQ1" s="120"/>
      <c r="SMR1" s="120"/>
      <c r="SMS1" s="120"/>
      <c r="SMT1" s="120"/>
      <c r="SMU1" s="120"/>
      <c r="SMV1" s="120"/>
      <c r="SMW1" s="120"/>
      <c r="SMX1" s="120"/>
      <c r="SMY1" s="120"/>
      <c r="SMZ1" s="120"/>
      <c r="SNA1" s="120"/>
      <c r="SNB1" s="120"/>
      <c r="SNC1" s="120"/>
      <c r="SND1" s="120"/>
      <c r="SNE1" s="120"/>
      <c r="SNF1" s="120"/>
      <c r="SNG1" s="120"/>
      <c r="SNH1" s="120"/>
      <c r="SNI1" s="120"/>
      <c r="SNJ1" s="120"/>
      <c r="SNK1" s="120"/>
      <c r="SNL1" s="120"/>
      <c r="SNM1" s="120"/>
      <c r="SNN1" s="120"/>
      <c r="SNO1" s="120"/>
      <c r="SNP1" s="120"/>
      <c r="SNQ1" s="120"/>
      <c r="SNR1" s="120"/>
      <c r="SNS1" s="120"/>
      <c r="SNT1" s="120"/>
      <c r="SNU1" s="120"/>
      <c r="SNV1" s="120"/>
      <c r="SNW1" s="120"/>
      <c r="SNX1" s="120"/>
      <c r="SNY1" s="120"/>
      <c r="SNZ1" s="120"/>
      <c r="SOA1" s="120"/>
      <c r="SOB1" s="120"/>
      <c r="SOC1" s="120"/>
      <c r="SOD1" s="120"/>
      <c r="SOE1" s="120"/>
      <c r="SOF1" s="120"/>
      <c r="SOG1" s="120"/>
      <c r="SOH1" s="120"/>
      <c r="SOI1" s="120"/>
      <c r="SOJ1" s="120"/>
      <c r="SOK1" s="120"/>
      <c r="SOL1" s="120"/>
      <c r="SOM1" s="120"/>
      <c r="SON1" s="120"/>
      <c r="SOO1" s="120"/>
      <c r="SOP1" s="120"/>
      <c r="SOQ1" s="120"/>
      <c r="SOR1" s="120"/>
      <c r="SOS1" s="120"/>
      <c r="SOT1" s="120"/>
      <c r="SOU1" s="120"/>
      <c r="SOV1" s="120"/>
      <c r="SOW1" s="120"/>
      <c r="SOX1" s="120"/>
      <c r="SOY1" s="120"/>
      <c r="SOZ1" s="120"/>
      <c r="SPA1" s="120"/>
      <c r="SPB1" s="120"/>
      <c r="SPC1" s="120"/>
      <c r="SPD1" s="120"/>
      <c r="SPE1" s="120"/>
      <c r="SPF1" s="120"/>
      <c r="SPG1" s="120"/>
      <c r="SPH1" s="120"/>
      <c r="SPI1" s="120"/>
      <c r="SPJ1" s="120"/>
      <c r="SPK1" s="120"/>
      <c r="SPL1" s="120"/>
      <c r="SPM1" s="120"/>
      <c r="SPN1" s="120"/>
      <c r="SPO1" s="120"/>
      <c r="SPP1" s="120"/>
      <c r="SPQ1" s="120"/>
      <c r="SPR1" s="120"/>
      <c r="SPS1" s="120"/>
      <c r="SPT1" s="120"/>
      <c r="SPU1" s="120"/>
      <c r="SPV1" s="120"/>
      <c r="SPW1" s="120"/>
      <c r="SPX1" s="120"/>
      <c r="SPY1" s="120"/>
      <c r="SPZ1" s="120"/>
      <c r="SQA1" s="120"/>
      <c r="SQB1" s="120"/>
      <c r="SQC1" s="120"/>
      <c r="SQD1" s="120"/>
      <c r="SQE1" s="120"/>
      <c r="SQF1" s="120"/>
      <c r="SQG1" s="120"/>
      <c r="SQH1" s="120"/>
      <c r="SQI1" s="120"/>
      <c r="SQJ1" s="120"/>
      <c r="SQK1" s="120"/>
      <c r="SQL1" s="120"/>
      <c r="SQM1" s="120"/>
      <c r="SQN1" s="120"/>
      <c r="SQO1" s="120"/>
      <c r="SQP1" s="120"/>
      <c r="SQQ1" s="120"/>
      <c r="SQR1" s="120"/>
      <c r="SQS1" s="120"/>
      <c r="SQT1" s="120"/>
      <c r="SQU1" s="120"/>
      <c r="SQV1" s="120"/>
      <c r="SQW1" s="120"/>
      <c r="SQX1" s="120"/>
      <c r="SQY1" s="120"/>
      <c r="SQZ1" s="120"/>
      <c r="SRA1" s="120"/>
      <c r="SRB1" s="120"/>
      <c r="SRC1" s="120"/>
      <c r="SRD1" s="120"/>
      <c r="SRE1" s="120"/>
      <c r="SRF1" s="120"/>
      <c r="SRG1" s="120"/>
      <c r="SRH1" s="120"/>
      <c r="SRI1" s="120"/>
      <c r="SRJ1" s="120"/>
      <c r="SRK1" s="120"/>
      <c r="SRL1" s="120"/>
      <c r="SRM1" s="120"/>
      <c r="SRN1" s="120"/>
      <c r="SRO1" s="120"/>
      <c r="SRP1" s="120"/>
      <c r="SRQ1" s="120"/>
      <c r="SRR1" s="120"/>
      <c r="SRS1" s="120"/>
      <c r="SRT1" s="120"/>
      <c r="SRU1" s="120"/>
      <c r="SRV1" s="120"/>
      <c r="SRW1" s="120"/>
      <c r="SRX1" s="120"/>
      <c r="SRY1" s="120"/>
      <c r="SRZ1" s="120"/>
      <c r="SSA1" s="120"/>
      <c r="SSB1" s="120"/>
      <c r="SSC1" s="120"/>
      <c r="SSD1" s="120"/>
      <c r="SSE1" s="120"/>
      <c r="SSF1" s="120"/>
      <c r="SSG1" s="120"/>
      <c r="SSH1" s="120"/>
      <c r="SSI1" s="120"/>
      <c r="SSJ1" s="120"/>
      <c r="SSK1" s="120"/>
      <c r="SSL1" s="120"/>
      <c r="SSM1" s="120"/>
      <c r="SSN1" s="120"/>
      <c r="SSO1" s="120"/>
      <c r="SSP1" s="120"/>
      <c r="SSQ1" s="120"/>
      <c r="SSR1" s="120"/>
      <c r="SSS1" s="120"/>
      <c r="SST1" s="120"/>
      <c r="SSU1" s="120"/>
      <c r="SSV1" s="120"/>
      <c r="SSW1" s="120"/>
      <c r="SSX1" s="120"/>
      <c r="SSY1" s="120"/>
      <c r="SSZ1" s="120"/>
      <c r="STA1" s="120"/>
      <c r="STB1" s="120"/>
      <c r="STC1" s="120"/>
      <c r="STD1" s="120"/>
      <c r="STE1" s="120"/>
      <c r="STF1" s="120"/>
      <c r="STG1" s="120"/>
      <c r="STH1" s="120"/>
      <c r="STI1" s="120"/>
      <c r="STJ1" s="120"/>
      <c r="STK1" s="120"/>
      <c r="STL1" s="120"/>
      <c r="STM1" s="120"/>
      <c r="STN1" s="120"/>
      <c r="STO1" s="120"/>
      <c r="STP1" s="120"/>
      <c r="STQ1" s="120"/>
      <c r="STR1" s="120"/>
      <c r="STS1" s="120"/>
      <c r="STT1" s="120"/>
      <c r="STU1" s="120"/>
      <c r="STV1" s="120"/>
      <c r="STW1" s="120"/>
      <c r="STX1" s="120"/>
      <c r="STY1" s="120"/>
      <c r="STZ1" s="120"/>
      <c r="SUA1" s="120"/>
      <c r="SUB1" s="120"/>
      <c r="SUC1" s="120"/>
      <c r="SUD1" s="120"/>
      <c r="SUE1" s="120"/>
      <c r="SUF1" s="120"/>
      <c r="SUG1" s="120"/>
      <c r="SUH1" s="120"/>
      <c r="SUI1" s="120"/>
      <c r="SUJ1" s="120"/>
      <c r="SUK1" s="120"/>
      <c r="SUL1" s="120"/>
      <c r="SUM1" s="120"/>
      <c r="SUN1" s="120"/>
      <c r="SUO1" s="120"/>
      <c r="SUP1" s="120"/>
      <c r="SUQ1" s="120"/>
      <c r="SUR1" s="120"/>
      <c r="SUS1" s="120"/>
      <c r="SUT1" s="120"/>
      <c r="SUU1" s="120"/>
      <c r="SUV1" s="120"/>
      <c r="SUW1" s="120"/>
      <c r="SUX1" s="120"/>
      <c r="SUY1" s="120"/>
      <c r="SUZ1" s="120"/>
      <c r="SVA1" s="120"/>
      <c r="SVB1" s="120"/>
      <c r="SVC1" s="120"/>
      <c r="SVD1" s="120"/>
      <c r="SVE1" s="120"/>
      <c r="SVF1" s="120"/>
      <c r="SVG1" s="120"/>
      <c r="SVH1" s="120"/>
      <c r="SVI1" s="120"/>
      <c r="SVJ1" s="120"/>
      <c r="SVK1" s="120"/>
      <c r="SVL1" s="120"/>
      <c r="SVM1" s="120"/>
      <c r="SVN1" s="120"/>
      <c r="SVO1" s="120"/>
      <c r="SVP1" s="120"/>
      <c r="SVQ1" s="120"/>
      <c r="SVR1" s="120"/>
      <c r="SVS1" s="120"/>
      <c r="SVT1" s="120"/>
      <c r="SVU1" s="120"/>
      <c r="SVV1" s="120"/>
      <c r="SVW1" s="120"/>
      <c r="SVX1" s="120"/>
      <c r="SVY1" s="120"/>
      <c r="SVZ1" s="120"/>
      <c r="SWA1" s="120"/>
      <c r="SWB1" s="120"/>
      <c r="SWC1" s="120"/>
      <c r="SWD1" s="120"/>
      <c r="SWE1" s="120"/>
      <c r="SWF1" s="120"/>
      <c r="SWG1" s="120"/>
      <c r="SWH1" s="120"/>
      <c r="SWI1" s="120"/>
      <c r="SWJ1" s="120"/>
      <c r="SWK1" s="120"/>
      <c r="SWL1" s="120"/>
      <c r="SWM1" s="120"/>
      <c r="SWN1" s="120"/>
      <c r="SWO1" s="120"/>
      <c r="SWP1" s="120"/>
      <c r="SWQ1" s="120"/>
      <c r="SWR1" s="120"/>
      <c r="SWS1" s="120"/>
      <c r="SWT1" s="120"/>
      <c r="SWU1" s="120"/>
      <c r="SWV1" s="120"/>
      <c r="SWW1" s="120"/>
      <c r="SWX1" s="120"/>
      <c r="SWY1" s="120"/>
      <c r="SWZ1" s="120"/>
      <c r="SXA1" s="120"/>
      <c r="SXB1" s="120"/>
      <c r="SXC1" s="120"/>
      <c r="SXD1" s="120"/>
      <c r="SXE1" s="120"/>
      <c r="SXF1" s="120"/>
      <c r="SXG1" s="120"/>
      <c r="SXH1" s="120"/>
      <c r="SXI1" s="120"/>
      <c r="SXJ1" s="120"/>
      <c r="SXK1" s="120"/>
      <c r="SXL1" s="120"/>
      <c r="SXM1" s="120"/>
      <c r="SXN1" s="120"/>
      <c r="SXO1" s="120"/>
      <c r="SXP1" s="120"/>
      <c r="SXQ1" s="120"/>
      <c r="SXR1" s="120"/>
      <c r="SXS1" s="120"/>
      <c r="SXT1" s="120"/>
      <c r="SXU1" s="120"/>
      <c r="SXV1" s="120"/>
      <c r="SXW1" s="120"/>
      <c r="SXX1" s="120"/>
      <c r="SXY1" s="120"/>
      <c r="SXZ1" s="120"/>
      <c r="SYA1" s="120"/>
      <c r="SYB1" s="120"/>
      <c r="SYC1" s="120"/>
      <c r="SYD1" s="120"/>
      <c r="SYE1" s="120"/>
      <c r="SYF1" s="120"/>
      <c r="SYG1" s="120"/>
      <c r="SYH1" s="120"/>
      <c r="SYI1" s="120"/>
      <c r="SYJ1" s="120"/>
      <c r="SYK1" s="120"/>
      <c r="SYL1" s="120"/>
      <c r="SYM1" s="120"/>
      <c r="SYN1" s="120"/>
      <c r="SYO1" s="120"/>
      <c r="SYP1" s="120"/>
      <c r="SYQ1" s="120"/>
      <c r="SYR1" s="120"/>
      <c r="SYS1" s="120"/>
      <c r="SYT1" s="120"/>
      <c r="SYU1" s="120"/>
      <c r="SYV1" s="120"/>
      <c r="SYW1" s="120"/>
      <c r="SYX1" s="120"/>
      <c r="SYY1" s="120"/>
      <c r="SYZ1" s="120"/>
      <c r="SZA1" s="120"/>
      <c r="SZB1" s="120"/>
      <c r="SZC1" s="120"/>
      <c r="SZD1" s="120"/>
      <c r="SZE1" s="120"/>
      <c r="SZF1" s="120"/>
      <c r="SZG1" s="120"/>
      <c r="SZH1" s="120"/>
      <c r="SZI1" s="120"/>
      <c r="SZJ1" s="120"/>
      <c r="SZK1" s="120"/>
      <c r="SZL1" s="120"/>
      <c r="SZM1" s="120"/>
      <c r="SZN1" s="120"/>
      <c r="SZO1" s="120"/>
      <c r="SZP1" s="120"/>
      <c r="SZQ1" s="120"/>
      <c r="SZR1" s="120"/>
      <c r="SZS1" s="120"/>
      <c r="SZT1" s="120"/>
      <c r="SZU1" s="120"/>
      <c r="SZV1" s="120"/>
      <c r="SZW1" s="120"/>
      <c r="SZX1" s="120"/>
      <c r="SZY1" s="120"/>
      <c r="SZZ1" s="120"/>
      <c r="TAA1" s="120"/>
      <c r="TAB1" s="120"/>
      <c r="TAC1" s="120"/>
      <c r="TAD1" s="120"/>
      <c r="TAE1" s="120"/>
      <c r="TAF1" s="120"/>
      <c r="TAG1" s="120"/>
      <c r="TAH1" s="120"/>
      <c r="TAI1" s="120"/>
      <c r="TAJ1" s="120"/>
      <c r="TAK1" s="120"/>
      <c r="TAL1" s="120"/>
      <c r="TAM1" s="120"/>
      <c r="TAN1" s="120"/>
      <c r="TAO1" s="120"/>
      <c r="TAP1" s="120"/>
      <c r="TAQ1" s="120"/>
      <c r="TAR1" s="120"/>
      <c r="TAS1" s="120"/>
      <c r="TAT1" s="120"/>
      <c r="TAU1" s="120"/>
      <c r="TAV1" s="120"/>
      <c r="TAW1" s="120"/>
      <c r="TAX1" s="120"/>
      <c r="TAY1" s="120"/>
      <c r="TAZ1" s="120"/>
      <c r="TBA1" s="120"/>
      <c r="TBB1" s="120"/>
      <c r="TBC1" s="120"/>
      <c r="TBD1" s="120"/>
      <c r="TBE1" s="120"/>
      <c r="TBF1" s="120"/>
      <c r="TBG1" s="120"/>
      <c r="TBH1" s="120"/>
      <c r="TBI1" s="120"/>
      <c r="TBJ1" s="120"/>
      <c r="TBK1" s="120"/>
      <c r="TBL1" s="120"/>
      <c r="TBM1" s="120"/>
      <c r="TBN1" s="120"/>
      <c r="TBO1" s="120"/>
      <c r="TBP1" s="120"/>
      <c r="TBQ1" s="120"/>
      <c r="TBR1" s="120"/>
      <c r="TBS1" s="120"/>
      <c r="TBT1" s="120"/>
      <c r="TBU1" s="120"/>
      <c r="TBV1" s="120"/>
      <c r="TBW1" s="120"/>
      <c r="TBX1" s="120"/>
      <c r="TBY1" s="120"/>
      <c r="TBZ1" s="120"/>
      <c r="TCA1" s="120"/>
      <c r="TCB1" s="120"/>
      <c r="TCC1" s="120"/>
      <c r="TCD1" s="120"/>
      <c r="TCE1" s="120"/>
      <c r="TCF1" s="120"/>
      <c r="TCG1" s="120"/>
      <c r="TCH1" s="120"/>
      <c r="TCI1" s="120"/>
      <c r="TCJ1" s="120"/>
      <c r="TCK1" s="120"/>
      <c r="TCL1" s="120"/>
      <c r="TCM1" s="120"/>
      <c r="TCN1" s="120"/>
      <c r="TCO1" s="120"/>
      <c r="TCP1" s="120"/>
      <c r="TCQ1" s="120"/>
      <c r="TCR1" s="120"/>
      <c r="TCS1" s="120"/>
      <c r="TCT1" s="120"/>
      <c r="TCU1" s="120"/>
      <c r="TCV1" s="120"/>
      <c r="TCW1" s="120"/>
      <c r="TCX1" s="120"/>
      <c r="TCY1" s="120"/>
      <c r="TCZ1" s="120"/>
      <c r="TDA1" s="120"/>
      <c r="TDB1" s="120"/>
      <c r="TDC1" s="120"/>
      <c r="TDD1" s="120"/>
      <c r="TDE1" s="120"/>
      <c r="TDF1" s="120"/>
      <c r="TDG1" s="120"/>
      <c r="TDH1" s="120"/>
      <c r="TDI1" s="120"/>
      <c r="TDJ1" s="120"/>
      <c r="TDK1" s="120"/>
      <c r="TDL1" s="120"/>
      <c r="TDM1" s="120"/>
      <c r="TDN1" s="120"/>
      <c r="TDO1" s="120"/>
      <c r="TDP1" s="120"/>
      <c r="TDQ1" s="120"/>
      <c r="TDR1" s="120"/>
      <c r="TDS1" s="120"/>
      <c r="TDT1" s="120"/>
      <c r="TDU1" s="120"/>
      <c r="TDV1" s="120"/>
      <c r="TDW1" s="120"/>
      <c r="TDX1" s="120"/>
      <c r="TDY1" s="120"/>
      <c r="TDZ1" s="120"/>
      <c r="TEA1" s="120"/>
      <c r="TEB1" s="120"/>
      <c r="TEC1" s="120"/>
      <c r="TED1" s="120"/>
      <c r="TEE1" s="120"/>
      <c r="TEF1" s="120"/>
      <c r="TEG1" s="120"/>
      <c r="TEH1" s="120"/>
      <c r="TEI1" s="120"/>
      <c r="TEJ1" s="120"/>
      <c r="TEK1" s="120"/>
      <c r="TEL1" s="120"/>
      <c r="TEM1" s="120"/>
      <c r="TEN1" s="120"/>
      <c r="TEO1" s="120"/>
      <c r="TEP1" s="120"/>
      <c r="TEQ1" s="120"/>
      <c r="TER1" s="120"/>
      <c r="TES1" s="120"/>
      <c r="TET1" s="120"/>
      <c r="TEU1" s="120"/>
      <c r="TEV1" s="120"/>
      <c r="TEW1" s="120"/>
      <c r="TEX1" s="120"/>
      <c r="TEY1" s="120"/>
      <c r="TEZ1" s="120"/>
      <c r="TFA1" s="120"/>
      <c r="TFB1" s="120"/>
      <c r="TFC1" s="120"/>
      <c r="TFD1" s="120"/>
      <c r="TFE1" s="120"/>
      <c r="TFF1" s="120"/>
      <c r="TFG1" s="120"/>
      <c r="TFH1" s="120"/>
      <c r="TFI1" s="120"/>
      <c r="TFJ1" s="120"/>
      <c r="TFK1" s="120"/>
      <c r="TFL1" s="120"/>
      <c r="TFM1" s="120"/>
      <c r="TFN1" s="120"/>
      <c r="TFO1" s="120"/>
      <c r="TFP1" s="120"/>
      <c r="TFQ1" s="120"/>
      <c r="TFR1" s="120"/>
      <c r="TFS1" s="120"/>
      <c r="TFT1" s="120"/>
      <c r="TFU1" s="120"/>
      <c r="TFV1" s="120"/>
      <c r="TFW1" s="120"/>
      <c r="TFX1" s="120"/>
      <c r="TFY1" s="120"/>
      <c r="TFZ1" s="120"/>
      <c r="TGA1" s="120"/>
      <c r="TGB1" s="120"/>
      <c r="TGC1" s="120"/>
      <c r="TGD1" s="120"/>
      <c r="TGE1" s="120"/>
      <c r="TGF1" s="120"/>
      <c r="TGG1" s="120"/>
      <c r="TGH1" s="120"/>
      <c r="TGI1" s="120"/>
      <c r="TGJ1" s="120"/>
      <c r="TGK1" s="120"/>
      <c r="TGL1" s="120"/>
      <c r="TGM1" s="120"/>
      <c r="TGN1" s="120"/>
      <c r="TGO1" s="120"/>
      <c r="TGP1" s="120"/>
      <c r="TGQ1" s="120"/>
      <c r="TGR1" s="120"/>
      <c r="TGS1" s="120"/>
      <c r="TGT1" s="120"/>
      <c r="TGU1" s="120"/>
      <c r="TGV1" s="120"/>
      <c r="TGW1" s="120"/>
      <c r="TGX1" s="120"/>
      <c r="TGY1" s="120"/>
      <c r="TGZ1" s="120"/>
      <c r="THA1" s="120"/>
      <c r="THB1" s="120"/>
      <c r="THC1" s="120"/>
      <c r="THD1" s="120"/>
      <c r="THE1" s="120"/>
      <c r="THF1" s="120"/>
      <c r="THG1" s="120"/>
      <c r="THH1" s="120"/>
      <c r="THI1" s="120"/>
      <c r="THJ1" s="120"/>
      <c r="THK1" s="120"/>
      <c r="THL1" s="120"/>
      <c r="THM1" s="120"/>
      <c r="THN1" s="120"/>
      <c r="THO1" s="120"/>
      <c r="THP1" s="120"/>
      <c r="THQ1" s="120"/>
      <c r="THR1" s="120"/>
      <c r="THS1" s="120"/>
      <c r="THT1" s="120"/>
      <c r="THU1" s="120"/>
      <c r="THV1" s="120"/>
      <c r="THW1" s="120"/>
      <c r="THX1" s="120"/>
      <c r="THY1" s="120"/>
      <c r="THZ1" s="120"/>
      <c r="TIA1" s="120"/>
      <c r="TIB1" s="120"/>
      <c r="TIC1" s="120"/>
      <c r="TID1" s="120"/>
      <c r="TIE1" s="120"/>
      <c r="TIF1" s="120"/>
      <c r="TIG1" s="120"/>
      <c r="TIH1" s="120"/>
      <c r="TII1" s="120"/>
      <c r="TIJ1" s="120"/>
      <c r="TIK1" s="120"/>
      <c r="TIL1" s="120"/>
      <c r="TIM1" s="120"/>
      <c r="TIN1" s="120"/>
      <c r="TIO1" s="120"/>
      <c r="TIP1" s="120"/>
      <c r="TIQ1" s="120"/>
      <c r="TIR1" s="120"/>
      <c r="TIS1" s="120"/>
      <c r="TIT1" s="120"/>
      <c r="TIU1" s="120"/>
      <c r="TIV1" s="120"/>
      <c r="TIW1" s="120"/>
      <c r="TIX1" s="120"/>
      <c r="TIY1" s="120"/>
      <c r="TIZ1" s="120"/>
      <c r="TJA1" s="120"/>
      <c r="TJB1" s="120"/>
      <c r="TJC1" s="120"/>
      <c r="TJD1" s="120"/>
      <c r="TJE1" s="120"/>
      <c r="TJF1" s="120"/>
      <c r="TJG1" s="120"/>
      <c r="TJH1" s="120"/>
      <c r="TJI1" s="120"/>
      <c r="TJJ1" s="120"/>
      <c r="TJK1" s="120"/>
      <c r="TJL1" s="120"/>
      <c r="TJM1" s="120"/>
      <c r="TJN1" s="120"/>
      <c r="TJO1" s="120"/>
      <c r="TJP1" s="120"/>
      <c r="TJQ1" s="120"/>
      <c r="TJR1" s="120"/>
      <c r="TJS1" s="120"/>
      <c r="TJT1" s="120"/>
      <c r="TJU1" s="120"/>
      <c r="TJV1" s="120"/>
      <c r="TJW1" s="120"/>
      <c r="TJX1" s="120"/>
      <c r="TJY1" s="120"/>
      <c r="TJZ1" s="120"/>
      <c r="TKA1" s="120"/>
      <c r="TKB1" s="120"/>
      <c r="TKC1" s="120"/>
      <c r="TKD1" s="120"/>
      <c r="TKE1" s="120"/>
      <c r="TKF1" s="120"/>
      <c r="TKG1" s="120"/>
      <c r="TKH1" s="120"/>
      <c r="TKI1" s="120"/>
      <c r="TKJ1" s="120"/>
      <c r="TKK1" s="120"/>
      <c r="TKL1" s="120"/>
      <c r="TKM1" s="120"/>
      <c r="TKN1" s="120"/>
      <c r="TKO1" s="120"/>
      <c r="TKP1" s="120"/>
      <c r="TKQ1" s="120"/>
      <c r="TKR1" s="120"/>
      <c r="TKS1" s="120"/>
      <c r="TKT1" s="120"/>
      <c r="TKU1" s="120"/>
      <c r="TKV1" s="120"/>
      <c r="TKW1" s="120"/>
      <c r="TKX1" s="120"/>
      <c r="TKY1" s="120"/>
      <c r="TKZ1" s="120"/>
      <c r="TLA1" s="120"/>
      <c r="TLB1" s="120"/>
      <c r="TLC1" s="120"/>
      <c r="TLD1" s="120"/>
      <c r="TLE1" s="120"/>
      <c r="TLF1" s="120"/>
      <c r="TLG1" s="120"/>
      <c r="TLH1" s="120"/>
      <c r="TLI1" s="120"/>
      <c r="TLJ1" s="120"/>
      <c r="TLK1" s="120"/>
      <c r="TLL1" s="120"/>
      <c r="TLM1" s="120"/>
      <c r="TLN1" s="120"/>
      <c r="TLO1" s="120"/>
      <c r="TLP1" s="120"/>
      <c r="TLQ1" s="120"/>
      <c r="TLR1" s="120"/>
      <c r="TLS1" s="120"/>
      <c r="TLT1" s="120"/>
      <c r="TLU1" s="120"/>
      <c r="TLV1" s="120"/>
      <c r="TLW1" s="120"/>
      <c r="TLX1" s="120"/>
      <c r="TLY1" s="120"/>
      <c r="TLZ1" s="120"/>
      <c r="TMA1" s="120"/>
      <c r="TMB1" s="120"/>
      <c r="TMC1" s="120"/>
      <c r="TMD1" s="120"/>
      <c r="TME1" s="120"/>
      <c r="TMF1" s="120"/>
      <c r="TMG1" s="120"/>
      <c r="TMH1" s="120"/>
      <c r="TMI1" s="120"/>
      <c r="TMJ1" s="120"/>
      <c r="TMK1" s="120"/>
      <c r="TML1" s="120"/>
      <c r="TMM1" s="120"/>
      <c r="TMN1" s="120"/>
      <c r="TMO1" s="120"/>
      <c r="TMP1" s="120"/>
      <c r="TMQ1" s="120"/>
      <c r="TMR1" s="120"/>
      <c r="TMS1" s="120"/>
      <c r="TMT1" s="120"/>
      <c r="TMU1" s="120"/>
      <c r="TMV1" s="120"/>
      <c r="TMW1" s="120"/>
      <c r="TMX1" s="120"/>
      <c r="TMY1" s="120"/>
      <c r="TMZ1" s="120"/>
      <c r="TNA1" s="120"/>
      <c r="TNB1" s="120"/>
      <c r="TNC1" s="120"/>
      <c r="TND1" s="120"/>
      <c r="TNE1" s="120"/>
      <c r="TNF1" s="120"/>
      <c r="TNG1" s="120"/>
      <c r="TNH1" s="120"/>
      <c r="TNI1" s="120"/>
      <c r="TNJ1" s="120"/>
      <c r="TNK1" s="120"/>
      <c r="TNL1" s="120"/>
      <c r="TNM1" s="120"/>
      <c r="TNN1" s="120"/>
      <c r="TNO1" s="120"/>
      <c r="TNP1" s="120"/>
      <c r="TNQ1" s="120"/>
      <c r="TNR1" s="120"/>
      <c r="TNS1" s="120"/>
      <c r="TNT1" s="120"/>
      <c r="TNU1" s="120"/>
      <c r="TNV1" s="120"/>
      <c r="TNW1" s="120"/>
      <c r="TNX1" s="120"/>
      <c r="TNY1" s="120"/>
      <c r="TNZ1" s="120"/>
      <c r="TOA1" s="120"/>
      <c r="TOB1" s="120"/>
      <c r="TOC1" s="120"/>
      <c r="TOD1" s="120"/>
      <c r="TOE1" s="120"/>
      <c r="TOF1" s="120"/>
      <c r="TOG1" s="120"/>
      <c r="TOH1" s="120"/>
      <c r="TOI1" s="120"/>
      <c r="TOJ1" s="120"/>
      <c r="TOK1" s="120"/>
      <c r="TOL1" s="120"/>
      <c r="TOM1" s="120"/>
      <c r="TON1" s="120"/>
      <c r="TOO1" s="120"/>
      <c r="TOP1" s="120"/>
      <c r="TOQ1" s="120"/>
      <c r="TOR1" s="120"/>
      <c r="TOS1" s="120"/>
      <c r="TOT1" s="120"/>
      <c r="TOU1" s="120"/>
      <c r="TOV1" s="120"/>
      <c r="TOW1" s="120"/>
      <c r="TOX1" s="120"/>
      <c r="TOY1" s="120"/>
      <c r="TOZ1" s="120"/>
      <c r="TPA1" s="120"/>
      <c r="TPB1" s="120"/>
      <c r="TPC1" s="120"/>
      <c r="TPD1" s="120"/>
      <c r="TPE1" s="120"/>
      <c r="TPF1" s="120"/>
      <c r="TPG1" s="120"/>
      <c r="TPH1" s="120"/>
      <c r="TPI1" s="120"/>
      <c r="TPJ1" s="120"/>
      <c r="TPK1" s="120"/>
      <c r="TPL1" s="120"/>
      <c r="TPM1" s="120"/>
      <c r="TPN1" s="120"/>
      <c r="TPO1" s="120"/>
      <c r="TPP1" s="120"/>
      <c r="TPQ1" s="120"/>
      <c r="TPR1" s="120"/>
      <c r="TPS1" s="120"/>
      <c r="TPT1" s="120"/>
      <c r="TPU1" s="120"/>
      <c r="TPV1" s="120"/>
      <c r="TPW1" s="120"/>
      <c r="TPX1" s="120"/>
      <c r="TPY1" s="120"/>
      <c r="TPZ1" s="120"/>
      <c r="TQA1" s="120"/>
      <c r="TQB1" s="120"/>
      <c r="TQC1" s="120"/>
      <c r="TQD1" s="120"/>
      <c r="TQE1" s="120"/>
      <c r="TQF1" s="120"/>
      <c r="TQG1" s="120"/>
      <c r="TQH1" s="120"/>
      <c r="TQI1" s="120"/>
      <c r="TQJ1" s="120"/>
      <c r="TQK1" s="120"/>
      <c r="TQL1" s="120"/>
      <c r="TQM1" s="120"/>
      <c r="TQN1" s="120"/>
      <c r="TQO1" s="120"/>
      <c r="TQP1" s="120"/>
      <c r="TQQ1" s="120"/>
      <c r="TQR1" s="120"/>
      <c r="TQS1" s="120"/>
      <c r="TQT1" s="120"/>
      <c r="TQU1" s="120"/>
      <c r="TQV1" s="120"/>
      <c r="TQW1" s="120"/>
      <c r="TQX1" s="120"/>
      <c r="TQY1" s="120"/>
      <c r="TQZ1" s="120"/>
      <c r="TRA1" s="120"/>
      <c r="TRB1" s="120"/>
      <c r="TRC1" s="120"/>
      <c r="TRD1" s="120"/>
      <c r="TRE1" s="120"/>
      <c r="TRF1" s="120"/>
      <c r="TRG1" s="120"/>
      <c r="TRH1" s="120"/>
      <c r="TRI1" s="120"/>
      <c r="TRJ1" s="120"/>
      <c r="TRK1" s="120"/>
      <c r="TRL1" s="120"/>
      <c r="TRM1" s="120"/>
      <c r="TRN1" s="120"/>
      <c r="TRO1" s="120"/>
      <c r="TRP1" s="120"/>
      <c r="TRQ1" s="120"/>
      <c r="TRR1" s="120"/>
      <c r="TRS1" s="120"/>
      <c r="TRT1" s="120"/>
      <c r="TRU1" s="120"/>
      <c r="TRV1" s="120"/>
      <c r="TRW1" s="120"/>
      <c r="TRX1" s="120"/>
      <c r="TRY1" s="120"/>
      <c r="TRZ1" s="120"/>
      <c r="TSA1" s="120"/>
      <c r="TSB1" s="120"/>
      <c r="TSC1" s="120"/>
      <c r="TSD1" s="120"/>
      <c r="TSE1" s="120"/>
      <c r="TSF1" s="120"/>
      <c r="TSG1" s="120"/>
      <c r="TSH1" s="120"/>
      <c r="TSI1" s="120"/>
      <c r="TSJ1" s="120"/>
      <c r="TSK1" s="120"/>
      <c r="TSL1" s="120"/>
      <c r="TSM1" s="120"/>
      <c r="TSN1" s="120"/>
      <c r="TSO1" s="120"/>
      <c r="TSP1" s="120"/>
      <c r="TSQ1" s="120"/>
      <c r="TSR1" s="120"/>
      <c r="TSS1" s="120"/>
      <c r="TST1" s="120"/>
      <c r="TSU1" s="120"/>
      <c r="TSV1" s="120"/>
      <c r="TSW1" s="120"/>
      <c r="TSX1" s="120"/>
      <c r="TSY1" s="120"/>
      <c r="TSZ1" s="120"/>
      <c r="TTA1" s="120"/>
      <c r="TTB1" s="120"/>
      <c r="TTC1" s="120"/>
      <c r="TTD1" s="120"/>
      <c r="TTE1" s="120"/>
      <c r="TTF1" s="120"/>
      <c r="TTG1" s="120"/>
      <c r="TTH1" s="120"/>
      <c r="TTI1" s="120"/>
      <c r="TTJ1" s="120"/>
      <c r="TTK1" s="120"/>
      <c r="TTL1" s="120"/>
      <c r="TTM1" s="120"/>
      <c r="TTN1" s="120"/>
      <c r="TTO1" s="120"/>
      <c r="TTP1" s="120"/>
      <c r="TTQ1" s="120"/>
      <c r="TTR1" s="120"/>
      <c r="TTS1" s="120"/>
      <c r="TTT1" s="120"/>
      <c r="TTU1" s="120"/>
      <c r="TTV1" s="120"/>
      <c r="TTW1" s="120"/>
      <c r="TTX1" s="120"/>
      <c r="TTY1" s="120"/>
      <c r="TTZ1" s="120"/>
      <c r="TUA1" s="120"/>
      <c r="TUB1" s="120"/>
      <c r="TUC1" s="120"/>
      <c r="TUD1" s="120"/>
      <c r="TUE1" s="120"/>
      <c r="TUF1" s="120"/>
      <c r="TUG1" s="120"/>
      <c r="TUH1" s="120"/>
      <c r="TUI1" s="120"/>
      <c r="TUJ1" s="120"/>
      <c r="TUK1" s="120"/>
      <c r="TUL1" s="120"/>
      <c r="TUM1" s="120"/>
      <c r="TUN1" s="120"/>
      <c r="TUO1" s="120"/>
      <c r="TUP1" s="120"/>
      <c r="TUQ1" s="120"/>
      <c r="TUR1" s="120"/>
      <c r="TUS1" s="120"/>
      <c r="TUT1" s="120"/>
      <c r="TUU1" s="120"/>
      <c r="TUV1" s="120"/>
      <c r="TUW1" s="120"/>
      <c r="TUX1" s="120"/>
      <c r="TUY1" s="120"/>
      <c r="TUZ1" s="120"/>
      <c r="TVA1" s="120"/>
      <c r="TVB1" s="120"/>
      <c r="TVC1" s="120"/>
      <c r="TVD1" s="120"/>
      <c r="TVE1" s="120"/>
      <c r="TVF1" s="120"/>
      <c r="TVG1" s="120"/>
      <c r="TVH1" s="120"/>
      <c r="TVI1" s="120"/>
      <c r="TVJ1" s="120"/>
      <c r="TVK1" s="120"/>
      <c r="TVL1" s="120"/>
      <c r="TVM1" s="120"/>
      <c r="TVN1" s="120"/>
      <c r="TVO1" s="120"/>
      <c r="TVP1" s="120"/>
      <c r="TVQ1" s="120"/>
      <c r="TVR1" s="120"/>
      <c r="TVS1" s="120"/>
      <c r="TVT1" s="120"/>
      <c r="TVU1" s="120"/>
      <c r="TVV1" s="120"/>
      <c r="TVW1" s="120"/>
      <c r="TVX1" s="120"/>
      <c r="TVY1" s="120"/>
      <c r="TVZ1" s="120"/>
      <c r="TWA1" s="120"/>
      <c r="TWB1" s="120"/>
      <c r="TWC1" s="120"/>
      <c r="TWD1" s="120"/>
      <c r="TWE1" s="120"/>
      <c r="TWF1" s="120"/>
      <c r="TWG1" s="120"/>
      <c r="TWH1" s="120"/>
      <c r="TWI1" s="120"/>
      <c r="TWJ1" s="120"/>
      <c r="TWK1" s="120"/>
      <c r="TWL1" s="120"/>
      <c r="TWM1" s="120"/>
      <c r="TWN1" s="120"/>
      <c r="TWO1" s="120"/>
      <c r="TWP1" s="120"/>
      <c r="TWQ1" s="120"/>
      <c r="TWR1" s="120"/>
      <c r="TWS1" s="120"/>
      <c r="TWT1" s="120"/>
      <c r="TWU1" s="120"/>
      <c r="TWV1" s="120"/>
      <c r="TWW1" s="120"/>
      <c r="TWX1" s="120"/>
      <c r="TWY1" s="120"/>
      <c r="TWZ1" s="120"/>
      <c r="TXA1" s="120"/>
      <c r="TXB1" s="120"/>
      <c r="TXC1" s="120"/>
      <c r="TXD1" s="120"/>
      <c r="TXE1" s="120"/>
      <c r="TXF1" s="120"/>
      <c r="TXG1" s="120"/>
      <c r="TXH1" s="120"/>
      <c r="TXI1" s="120"/>
      <c r="TXJ1" s="120"/>
      <c r="TXK1" s="120"/>
      <c r="TXL1" s="120"/>
      <c r="TXM1" s="120"/>
      <c r="TXN1" s="120"/>
      <c r="TXO1" s="120"/>
      <c r="TXP1" s="120"/>
      <c r="TXQ1" s="120"/>
      <c r="TXR1" s="120"/>
      <c r="TXS1" s="120"/>
      <c r="TXT1" s="120"/>
      <c r="TXU1" s="120"/>
      <c r="TXV1" s="120"/>
      <c r="TXW1" s="120"/>
      <c r="TXX1" s="120"/>
      <c r="TXY1" s="120"/>
      <c r="TXZ1" s="120"/>
      <c r="TYA1" s="120"/>
      <c r="TYB1" s="120"/>
      <c r="TYC1" s="120"/>
      <c r="TYD1" s="120"/>
      <c r="TYE1" s="120"/>
      <c r="TYF1" s="120"/>
      <c r="TYG1" s="120"/>
      <c r="TYH1" s="120"/>
      <c r="TYI1" s="120"/>
      <c r="TYJ1" s="120"/>
      <c r="TYK1" s="120"/>
      <c r="TYL1" s="120"/>
      <c r="TYM1" s="120"/>
      <c r="TYN1" s="120"/>
      <c r="TYO1" s="120"/>
      <c r="TYP1" s="120"/>
      <c r="TYQ1" s="120"/>
      <c r="TYR1" s="120"/>
      <c r="TYS1" s="120"/>
      <c r="TYT1" s="120"/>
      <c r="TYU1" s="120"/>
      <c r="TYV1" s="120"/>
      <c r="TYW1" s="120"/>
      <c r="TYX1" s="120"/>
      <c r="TYY1" s="120"/>
      <c r="TYZ1" s="120"/>
      <c r="TZA1" s="120"/>
      <c r="TZB1" s="120"/>
      <c r="TZC1" s="120"/>
      <c r="TZD1" s="120"/>
      <c r="TZE1" s="120"/>
      <c r="TZF1" s="120"/>
      <c r="TZG1" s="120"/>
      <c r="TZH1" s="120"/>
      <c r="TZI1" s="120"/>
      <c r="TZJ1" s="120"/>
      <c r="TZK1" s="120"/>
      <c r="TZL1" s="120"/>
      <c r="TZM1" s="120"/>
      <c r="TZN1" s="120"/>
      <c r="TZO1" s="120"/>
      <c r="TZP1" s="120"/>
      <c r="TZQ1" s="120"/>
      <c r="TZR1" s="120"/>
      <c r="TZS1" s="120"/>
      <c r="TZT1" s="120"/>
      <c r="TZU1" s="120"/>
      <c r="TZV1" s="120"/>
      <c r="TZW1" s="120"/>
      <c r="TZX1" s="120"/>
      <c r="TZY1" s="120"/>
      <c r="TZZ1" s="120"/>
      <c r="UAA1" s="120"/>
      <c r="UAB1" s="120"/>
      <c r="UAC1" s="120"/>
      <c r="UAD1" s="120"/>
      <c r="UAE1" s="120"/>
      <c r="UAF1" s="120"/>
      <c r="UAG1" s="120"/>
      <c r="UAH1" s="120"/>
      <c r="UAI1" s="120"/>
      <c r="UAJ1" s="120"/>
      <c r="UAK1" s="120"/>
      <c r="UAL1" s="120"/>
      <c r="UAM1" s="120"/>
      <c r="UAN1" s="120"/>
      <c r="UAO1" s="120"/>
      <c r="UAP1" s="120"/>
      <c r="UAQ1" s="120"/>
      <c r="UAR1" s="120"/>
      <c r="UAS1" s="120"/>
      <c r="UAT1" s="120"/>
      <c r="UAU1" s="120"/>
      <c r="UAV1" s="120"/>
      <c r="UAW1" s="120"/>
      <c r="UAX1" s="120"/>
      <c r="UAY1" s="120"/>
      <c r="UAZ1" s="120"/>
      <c r="UBA1" s="120"/>
      <c r="UBB1" s="120"/>
      <c r="UBC1" s="120"/>
      <c r="UBD1" s="120"/>
      <c r="UBE1" s="120"/>
      <c r="UBF1" s="120"/>
      <c r="UBG1" s="120"/>
      <c r="UBH1" s="120"/>
      <c r="UBI1" s="120"/>
      <c r="UBJ1" s="120"/>
      <c r="UBK1" s="120"/>
      <c r="UBL1" s="120"/>
      <c r="UBM1" s="120"/>
      <c r="UBN1" s="120"/>
      <c r="UBO1" s="120"/>
      <c r="UBP1" s="120"/>
      <c r="UBQ1" s="120"/>
      <c r="UBR1" s="120"/>
      <c r="UBS1" s="120"/>
      <c r="UBT1" s="120"/>
      <c r="UBU1" s="120"/>
      <c r="UBV1" s="120"/>
      <c r="UBW1" s="120"/>
      <c r="UBX1" s="120"/>
      <c r="UBY1" s="120"/>
      <c r="UBZ1" s="120"/>
      <c r="UCA1" s="120"/>
      <c r="UCB1" s="120"/>
      <c r="UCC1" s="120"/>
      <c r="UCD1" s="120"/>
      <c r="UCE1" s="120"/>
      <c r="UCF1" s="120"/>
      <c r="UCG1" s="120"/>
      <c r="UCH1" s="120"/>
      <c r="UCI1" s="120"/>
      <c r="UCJ1" s="120"/>
      <c r="UCK1" s="120"/>
      <c r="UCL1" s="120"/>
      <c r="UCM1" s="120"/>
      <c r="UCN1" s="120"/>
      <c r="UCO1" s="120"/>
      <c r="UCP1" s="120"/>
      <c r="UCQ1" s="120"/>
      <c r="UCR1" s="120"/>
      <c r="UCS1" s="120"/>
      <c r="UCT1" s="120"/>
      <c r="UCU1" s="120"/>
      <c r="UCV1" s="120"/>
      <c r="UCW1" s="120"/>
      <c r="UCX1" s="120"/>
      <c r="UCY1" s="120"/>
      <c r="UCZ1" s="120"/>
      <c r="UDA1" s="120"/>
      <c r="UDB1" s="120"/>
      <c r="UDC1" s="120"/>
      <c r="UDD1" s="120"/>
      <c r="UDE1" s="120"/>
      <c r="UDF1" s="120"/>
      <c r="UDG1" s="120"/>
      <c r="UDH1" s="120"/>
      <c r="UDI1" s="120"/>
      <c r="UDJ1" s="120"/>
      <c r="UDK1" s="120"/>
      <c r="UDL1" s="120"/>
      <c r="UDM1" s="120"/>
      <c r="UDN1" s="120"/>
      <c r="UDO1" s="120"/>
      <c r="UDP1" s="120"/>
      <c r="UDQ1" s="120"/>
      <c r="UDR1" s="120"/>
      <c r="UDS1" s="120"/>
      <c r="UDT1" s="120"/>
      <c r="UDU1" s="120"/>
      <c r="UDV1" s="120"/>
      <c r="UDW1" s="120"/>
      <c r="UDX1" s="120"/>
      <c r="UDY1" s="120"/>
      <c r="UDZ1" s="120"/>
      <c r="UEA1" s="120"/>
      <c r="UEB1" s="120"/>
      <c r="UEC1" s="120"/>
      <c r="UED1" s="120"/>
      <c r="UEE1" s="120"/>
      <c r="UEF1" s="120"/>
      <c r="UEG1" s="120"/>
      <c r="UEH1" s="120"/>
      <c r="UEI1" s="120"/>
      <c r="UEJ1" s="120"/>
      <c r="UEK1" s="120"/>
      <c r="UEL1" s="120"/>
      <c r="UEM1" s="120"/>
      <c r="UEN1" s="120"/>
      <c r="UEO1" s="120"/>
      <c r="UEP1" s="120"/>
      <c r="UEQ1" s="120"/>
      <c r="UER1" s="120"/>
      <c r="UES1" s="120"/>
      <c r="UET1" s="120"/>
      <c r="UEU1" s="120"/>
      <c r="UEV1" s="120"/>
      <c r="UEW1" s="120"/>
      <c r="UEX1" s="120"/>
      <c r="UEY1" s="120"/>
      <c r="UEZ1" s="120"/>
      <c r="UFA1" s="120"/>
      <c r="UFB1" s="120"/>
      <c r="UFC1" s="120"/>
      <c r="UFD1" s="120"/>
      <c r="UFE1" s="120"/>
      <c r="UFF1" s="120"/>
      <c r="UFG1" s="120"/>
      <c r="UFH1" s="120"/>
      <c r="UFI1" s="120"/>
      <c r="UFJ1" s="120"/>
      <c r="UFK1" s="120"/>
      <c r="UFL1" s="120"/>
      <c r="UFM1" s="120"/>
      <c r="UFN1" s="120"/>
      <c r="UFO1" s="120"/>
      <c r="UFP1" s="120"/>
      <c r="UFQ1" s="120"/>
      <c r="UFR1" s="120"/>
      <c r="UFS1" s="120"/>
      <c r="UFT1" s="120"/>
      <c r="UFU1" s="120"/>
      <c r="UFV1" s="120"/>
      <c r="UFW1" s="120"/>
      <c r="UFX1" s="120"/>
      <c r="UFY1" s="120"/>
      <c r="UFZ1" s="120"/>
      <c r="UGA1" s="120"/>
      <c r="UGB1" s="120"/>
      <c r="UGC1" s="120"/>
      <c r="UGD1" s="120"/>
      <c r="UGE1" s="120"/>
      <c r="UGF1" s="120"/>
      <c r="UGG1" s="120"/>
      <c r="UGH1" s="120"/>
      <c r="UGI1" s="120"/>
      <c r="UGJ1" s="120"/>
      <c r="UGK1" s="120"/>
      <c r="UGL1" s="120"/>
      <c r="UGM1" s="120"/>
      <c r="UGN1" s="120"/>
      <c r="UGO1" s="120"/>
      <c r="UGP1" s="120"/>
      <c r="UGQ1" s="120"/>
      <c r="UGR1" s="120"/>
      <c r="UGS1" s="120"/>
      <c r="UGT1" s="120"/>
      <c r="UGU1" s="120"/>
      <c r="UGV1" s="120"/>
      <c r="UGW1" s="120"/>
      <c r="UGX1" s="120"/>
      <c r="UGY1" s="120"/>
      <c r="UGZ1" s="120"/>
      <c r="UHA1" s="120"/>
      <c r="UHB1" s="120"/>
      <c r="UHC1" s="120"/>
      <c r="UHD1" s="120"/>
      <c r="UHE1" s="120"/>
      <c r="UHF1" s="120"/>
      <c r="UHG1" s="120"/>
      <c r="UHH1" s="120"/>
      <c r="UHI1" s="120"/>
      <c r="UHJ1" s="120"/>
      <c r="UHK1" s="120"/>
      <c r="UHL1" s="120"/>
      <c r="UHM1" s="120"/>
      <c r="UHN1" s="120"/>
      <c r="UHO1" s="120"/>
      <c r="UHP1" s="120"/>
      <c r="UHQ1" s="120"/>
      <c r="UHR1" s="120"/>
      <c r="UHS1" s="120"/>
      <c r="UHT1" s="120"/>
      <c r="UHU1" s="120"/>
      <c r="UHV1" s="120"/>
      <c r="UHW1" s="120"/>
      <c r="UHX1" s="120"/>
      <c r="UHY1" s="120"/>
      <c r="UHZ1" s="120"/>
      <c r="UIA1" s="120"/>
      <c r="UIB1" s="120"/>
      <c r="UIC1" s="120"/>
      <c r="UID1" s="120"/>
      <c r="UIE1" s="120"/>
      <c r="UIF1" s="120"/>
      <c r="UIG1" s="120"/>
      <c r="UIH1" s="120"/>
      <c r="UII1" s="120"/>
      <c r="UIJ1" s="120"/>
      <c r="UIK1" s="120"/>
      <c r="UIL1" s="120"/>
      <c r="UIM1" s="120"/>
      <c r="UIN1" s="120"/>
      <c r="UIO1" s="120"/>
      <c r="UIP1" s="120"/>
      <c r="UIQ1" s="120"/>
      <c r="UIR1" s="120"/>
      <c r="UIS1" s="120"/>
      <c r="UIT1" s="120"/>
      <c r="UIU1" s="120"/>
      <c r="UIV1" s="120"/>
      <c r="UIW1" s="120"/>
      <c r="UIX1" s="120"/>
      <c r="UIY1" s="120"/>
      <c r="UIZ1" s="120"/>
      <c r="UJA1" s="120"/>
      <c r="UJB1" s="120"/>
      <c r="UJC1" s="120"/>
      <c r="UJD1" s="120"/>
      <c r="UJE1" s="120"/>
      <c r="UJF1" s="120"/>
      <c r="UJG1" s="120"/>
      <c r="UJH1" s="120"/>
      <c r="UJI1" s="120"/>
      <c r="UJJ1" s="120"/>
      <c r="UJK1" s="120"/>
      <c r="UJL1" s="120"/>
      <c r="UJM1" s="120"/>
      <c r="UJN1" s="120"/>
      <c r="UJO1" s="120"/>
      <c r="UJP1" s="120"/>
      <c r="UJQ1" s="120"/>
      <c r="UJR1" s="120"/>
      <c r="UJS1" s="120"/>
      <c r="UJT1" s="120"/>
      <c r="UJU1" s="120"/>
      <c r="UJV1" s="120"/>
      <c r="UJW1" s="120"/>
      <c r="UJX1" s="120"/>
      <c r="UJY1" s="120"/>
      <c r="UJZ1" s="120"/>
      <c r="UKA1" s="120"/>
      <c r="UKB1" s="120"/>
      <c r="UKC1" s="120"/>
      <c r="UKD1" s="120"/>
      <c r="UKE1" s="120"/>
      <c r="UKF1" s="120"/>
      <c r="UKG1" s="120"/>
      <c r="UKH1" s="120"/>
      <c r="UKI1" s="120"/>
      <c r="UKJ1" s="120"/>
      <c r="UKK1" s="120"/>
      <c r="UKL1" s="120"/>
      <c r="UKM1" s="120"/>
      <c r="UKN1" s="120"/>
      <c r="UKO1" s="120"/>
      <c r="UKP1" s="120"/>
      <c r="UKQ1" s="120"/>
      <c r="UKR1" s="120"/>
      <c r="UKS1" s="120"/>
      <c r="UKT1" s="120"/>
      <c r="UKU1" s="120"/>
      <c r="UKV1" s="120"/>
      <c r="UKW1" s="120"/>
      <c r="UKX1" s="120"/>
      <c r="UKY1" s="120"/>
      <c r="UKZ1" s="120"/>
      <c r="ULA1" s="120"/>
      <c r="ULB1" s="120"/>
      <c r="ULC1" s="120"/>
      <c r="ULD1" s="120"/>
      <c r="ULE1" s="120"/>
      <c r="ULF1" s="120"/>
      <c r="ULG1" s="120"/>
      <c r="ULH1" s="120"/>
      <c r="ULI1" s="120"/>
      <c r="ULJ1" s="120"/>
      <c r="ULK1" s="120"/>
      <c r="ULL1" s="120"/>
      <c r="ULM1" s="120"/>
      <c r="ULN1" s="120"/>
      <c r="ULO1" s="120"/>
      <c r="ULP1" s="120"/>
      <c r="ULQ1" s="120"/>
      <c r="ULR1" s="120"/>
      <c r="ULS1" s="120"/>
      <c r="ULT1" s="120"/>
      <c r="ULU1" s="120"/>
      <c r="ULV1" s="120"/>
      <c r="ULW1" s="120"/>
      <c r="ULX1" s="120"/>
      <c r="ULY1" s="120"/>
      <c r="ULZ1" s="120"/>
      <c r="UMA1" s="120"/>
      <c r="UMB1" s="120"/>
      <c r="UMC1" s="120"/>
      <c r="UMD1" s="120"/>
      <c r="UME1" s="120"/>
      <c r="UMF1" s="120"/>
      <c r="UMG1" s="120"/>
      <c r="UMH1" s="120"/>
      <c r="UMI1" s="120"/>
      <c r="UMJ1" s="120"/>
      <c r="UMK1" s="120"/>
      <c r="UML1" s="120"/>
      <c r="UMM1" s="120"/>
      <c r="UMN1" s="120"/>
      <c r="UMO1" s="120"/>
      <c r="UMP1" s="120"/>
      <c r="UMQ1" s="120"/>
      <c r="UMR1" s="120"/>
      <c r="UMS1" s="120"/>
      <c r="UMT1" s="120"/>
      <c r="UMU1" s="120"/>
      <c r="UMV1" s="120"/>
      <c r="UMW1" s="120"/>
      <c r="UMX1" s="120"/>
      <c r="UMY1" s="120"/>
      <c r="UMZ1" s="120"/>
      <c r="UNA1" s="120"/>
      <c r="UNB1" s="120"/>
      <c r="UNC1" s="120"/>
      <c r="UND1" s="120"/>
      <c r="UNE1" s="120"/>
      <c r="UNF1" s="120"/>
      <c r="UNG1" s="120"/>
      <c r="UNH1" s="120"/>
      <c r="UNI1" s="120"/>
      <c r="UNJ1" s="120"/>
      <c r="UNK1" s="120"/>
      <c r="UNL1" s="120"/>
      <c r="UNM1" s="120"/>
      <c r="UNN1" s="120"/>
      <c r="UNO1" s="120"/>
      <c r="UNP1" s="120"/>
      <c r="UNQ1" s="120"/>
      <c r="UNR1" s="120"/>
      <c r="UNS1" s="120"/>
      <c r="UNT1" s="120"/>
      <c r="UNU1" s="120"/>
      <c r="UNV1" s="120"/>
      <c r="UNW1" s="120"/>
      <c r="UNX1" s="120"/>
      <c r="UNY1" s="120"/>
      <c r="UNZ1" s="120"/>
      <c r="UOA1" s="120"/>
      <c r="UOB1" s="120"/>
      <c r="UOC1" s="120"/>
      <c r="UOD1" s="120"/>
      <c r="UOE1" s="120"/>
      <c r="UOF1" s="120"/>
      <c r="UOG1" s="120"/>
      <c r="UOH1" s="120"/>
      <c r="UOI1" s="120"/>
      <c r="UOJ1" s="120"/>
      <c r="UOK1" s="120"/>
      <c r="UOL1" s="120"/>
      <c r="UOM1" s="120"/>
      <c r="UON1" s="120"/>
      <c r="UOO1" s="120"/>
      <c r="UOP1" s="120"/>
      <c r="UOQ1" s="120"/>
      <c r="UOR1" s="120"/>
      <c r="UOS1" s="120"/>
      <c r="UOT1" s="120"/>
      <c r="UOU1" s="120"/>
      <c r="UOV1" s="120"/>
      <c r="UOW1" s="120"/>
      <c r="UOX1" s="120"/>
      <c r="UOY1" s="120"/>
      <c r="UOZ1" s="120"/>
      <c r="UPA1" s="120"/>
      <c r="UPB1" s="120"/>
      <c r="UPC1" s="120"/>
      <c r="UPD1" s="120"/>
      <c r="UPE1" s="120"/>
      <c r="UPF1" s="120"/>
      <c r="UPG1" s="120"/>
      <c r="UPH1" s="120"/>
      <c r="UPI1" s="120"/>
      <c r="UPJ1" s="120"/>
      <c r="UPK1" s="120"/>
      <c r="UPL1" s="120"/>
      <c r="UPM1" s="120"/>
      <c r="UPN1" s="120"/>
      <c r="UPO1" s="120"/>
      <c r="UPP1" s="120"/>
      <c r="UPQ1" s="120"/>
      <c r="UPR1" s="120"/>
      <c r="UPS1" s="120"/>
      <c r="UPT1" s="120"/>
      <c r="UPU1" s="120"/>
      <c r="UPV1" s="120"/>
      <c r="UPW1" s="120"/>
      <c r="UPX1" s="120"/>
      <c r="UPY1" s="120"/>
      <c r="UPZ1" s="120"/>
      <c r="UQA1" s="120"/>
      <c r="UQB1" s="120"/>
      <c r="UQC1" s="120"/>
      <c r="UQD1" s="120"/>
      <c r="UQE1" s="120"/>
      <c r="UQF1" s="120"/>
      <c r="UQG1" s="120"/>
      <c r="UQH1" s="120"/>
      <c r="UQI1" s="120"/>
      <c r="UQJ1" s="120"/>
      <c r="UQK1" s="120"/>
      <c r="UQL1" s="120"/>
      <c r="UQM1" s="120"/>
      <c r="UQN1" s="120"/>
      <c r="UQO1" s="120"/>
      <c r="UQP1" s="120"/>
      <c r="UQQ1" s="120"/>
      <c r="UQR1" s="120"/>
      <c r="UQS1" s="120"/>
      <c r="UQT1" s="120"/>
      <c r="UQU1" s="120"/>
      <c r="UQV1" s="120"/>
      <c r="UQW1" s="120"/>
      <c r="UQX1" s="120"/>
      <c r="UQY1" s="120"/>
      <c r="UQZ1" s="120"/>
      <c r="URA1" s="120"/>
      <c r="URB1" s="120"/>
      <c r="URC1" s="120"/>
      <c r="URD1" s="120"/>
      <c r="URE1" s="120"/>
      <c r="URF1" s="120"/>
      <c r="URG1" s="120"/>
      <c r="URH1" s="120"/>
      <c r="URI1" s="120"/>
      <c r="URJ1" s="120"/>
      <c r="URK1" s="120"/>
      <c r="URL1" s="120"/>
      <c r="URM1" s="120"/>
      <c r="URN1" s="120"/>
      <c r="URO1" s="120"/>
      <c r="URP1" s="120"/>
      <c r="URQ1" s="120"/>
      <c r="URR1" s="120"/>
      <c r="URS1" s="120"/>
      <c r="URT1" s="120"/>
      <c r="URU1" s="120"/>
      <c r="URV1" s="120"/>
      <c r="URW1" s="120"/>
      <c r="URX1" s="120"/>
      <c r="URY1" s="120"/>
      <c r="URZ1" s="120"/>
      <c r="USA1" s="120"/>
      <c r="USB1" s="120"/>
      <c r="USC1" s="120"/>
      <c r="USD1" s="120"/>
      <c r="USE1" s="120"/>
      <c r="USF1" s="120"/>
      <c r="USG1" s="120"/>
      <c r="USH1" s="120"/>
      <c r="USI1" s="120"/>
      <c r="USJ1" s="120"/>
      <c r="USK1" s="120"/>
      <c r="USL1" s="120"/>
      <c r="USM1" s="120"/>
      <c r="USN1" s="120"/>
      <c r="USO1" s="120"/>
      <c r="USP1" s="120"/>
      <c r="USQ1" s="120"/>
      <c r="USR1" s="120"/>
      <c r="USS1" s="120"/>
      <c r="UST1" s="120"/>
      <c r="USU1" s="120"/>
      <c r="USV1" s="120"/>
      <c r="USW1" s="120"/>
      <c r="USX1" s="120"/>
      <c r="USY1" s="120"/>
      <c r="USZ1" s="120"/>
      <c r="UTA1" s="120"/>
      <c r="UTB1" s="120"/>
      <c r="UTC1" s="120"/>
      <c r="UTD1" s="120"/>
      <c r="UTE1" s="120"/>
      <c r="UTF1" s="120"/>
      <c r="UTG1" s="120"/>
      <c r="UTH1" s="120"/>
      <c r="UTI1" s="120"/>
      <c r="UTJ1" s="120"/>
      <c r="UTK1" s="120"/>
      <c r="UTL1" s="120"/>
      <c r="UTM1" s="120"/>
      <c r="UTN1" s="120"/>
      <c r="UTO1" s="120"/>
      <c r="UTP1" s="120"/>
      <c r="UTQ1" s="120"/>
      <c r="UTR1" s="120"/>
      <c r="UTS1" s="120"/>
      <c r="UTT1" s="120"/>
      <c r="UTU1" s="120"/>
      <c r="UTV1" s="120"/>
      <c r="UTW1" s="120"/>
      <c r="UTX1" s="120"/>
      <c r="UTY1" s="120"/>
      <c r="UTZ1" s="120"/>
      <c r="UUA1" s="120"/>
      <c r="UUB1" s="120"/>
      <c r="UUC1" s="120"/>
      <c r="UUD1" s="120"/>
      <c r="UUE1" s="120"/>
      <c r="UUF1" s="120"/>
      <c r="UUG1" s="120"/>
      <c r="UUH1" s="120"/>
      <c r="UUI1" s="120"/>
      <c r="UUJ1" s="120"/>
      <c r="UUK1" s="120"/>
      <c r="UUL1" s="120"/>
      <c r="UUM1" s="120"/>
      <c r="UUN1" s="120"/>
      <c r="UUO1" s="120"/>
      <c r="UUP1" s="120"/>
      <c r="UUQ1" s="120"/>
      <c r="UUR1" s="120"/>
      <c r="UUS1" s="120"/>
      <c r="UUT1" s="120"/>
      <c r="UUU1" s="120"/>
      <c r="UUV1" s="120"/>
      <c r="UUW1" s="120"/>
      <c r="UUX1" s="120"/>
      <c r="UUY1" s="120"/>
      <c r="UUZ1" s="120"/>
      <c r="UVA1" s="120"/>
      <c r="UVB1" s="120"/>
      <c r="UVC1" s="120"/>
      <c r="UVD1" s="120"/>
      <c r="UVE1" s="120"/>
      <c r="UVF1" s="120"/>
      <c r="UVG1" s="120"/>
      <c r="UVH1" s="120"/>
      <c r="UVI1" s="120"/>
      <c r="UVJ1" s="120"/>
      <c r="UVK1" s="120"/>
      <c r="UVL1" s="120"/>
      <c r="UVM1" s="120"/>
      <c r="UVN1" s="120"/>
      <c r="UVO1" s="120"/>
      <c r="UVP1" s="120"/>
      <c r="UVQ1" s="120"/>
      <c r="UVR1" s="120"/>
      <c r="UVS1" s="120"/>
      <c r="UVT1" s="120"/>
      <c r="UVU1" s="120"/>
      <c r="UVV1" s="120"/>
      <c r="UVW1" s="120"/>
      <c r="UVX1" s="120"/>
      <c r="UVY1" s="120"/>
      <c r="UVZ1" s="120"/>
      <c r="UWA1" s="120"/>
      <c r="UWB1" s="120"/>
      <c r="UWC1" s="120"/>
      <c r="UWD1" s="120"/>
      <c r="UWE1" s="120"/>
      <c r="UWF1" s="120"/>
      <c r="UWG1" s="120"/>
      <c r="UWH1" s="120"/>
      <c r="UWI1" s="120"/>
      <c r="UWJ1" s="120"/>
      <c r="UWK1" s="120"/>
      <c r="UWL1" s="120"/>
      <c r="UWM1" s="120"/>
      <c r="UWN1" s="120"/>
      <c r="UWO1" s="120"/>
      <c r="UWP1" s="120"/>
      <c r="UWQ1" s="120"/>
      <c r="UWR1" s="120"/>
      <c r="UWS1" s="120"/>
      <c r="UWT1" s="120"/>
      <c r="UWU1" s="120"/>
      <c r="UWV1" s="120"/>
      <c r="UWW1" s="120"/>
      <c r="UWX1" s="120"/>
      <c r="UWY1" s="120"/>
      <c r="UWZ1" s="120"/>
      <c r="UXA1" s="120"/>
      <c r="UXB1" s="120"/>
      <c r="UXC1" s="120"/>
      <c r="UXD1" s="120"/>
      <c r="UXE1" s="120"/>
      <c r="UXF1" s="120"/>
      <c r="UXG1" s="120"/>
      <c r="UXH1" s="120"/>
      <c r="UXI1" s="120"/>
      <c r="UXJ1" s="120"/>
      <c r="UXK1" s="120"/>
      <c r="UXL1" s="120"/>
      <c r="UXM1" s="120"/>
      <c r="UXN1" s="120"/>
      <c r="UXO1" s="120"/>
      <c r="UXP1" s="120"/>
      <c r="UXQ1" s="120"/>
      <c r="UXR1" s="120"/>
      <c r="UXS1" s="120"/>
      <c r="UXT1" s="120"/>
      <c r="UXU1" s="120"/>
      <c r="UXV1" s="120"/>
      <c r="UXW1" s="120"/>
      <c r="UXX1" s="120"/>
      <c r="UXY1" s="120"/>
      <c r="UXZ1" s="120"/>
      <c r="UYA1" s="120"/>
      <c r="UYB1" s="120"/>
      <c r="UYC1" s="120"/>
      <c r="UYD1" s="120"/>
      <c r="UYE1" s="120"/>
      <c r="UYF1" s="120"/>
      <c r="UYG1" s="120"/>
      <c r="UYH1" s="120"/>
      <c r="UYI1" s="120"/>
      <c r="UYJ1" s="120"/>
      <c r="UYK1" s="120"/>
      <c r="UYL1" s="120"/>
      <c r="UYM1" s="120"/>
      <c r="UYN1" s="120"/>
      <c r="UYO1" s="120"/>
      <c r="UYP1" s="120"/>
      <c r="UYQ1" s="120"/>
      <c r="UYR1" s="120"/>
      <c r="UYS1" s="120"/>
      <c r="UYT1" s="120"/>
      <c r="UYU1" s="120"/>
      <c r="UYV1" s="120"/>
      <c r="UYW1" s="120"/>
      <c r="UYX1" s="120"/>
      <c r="UYY1" s="120"/>
      <c r="UYZ1" s="120"/>
      <c r="UZA1" s="120"/>
      <c r="UZB1" s="120"/>
      <c r="UZC1" s="120"/>
      <c r="UZD1" s="120"/>
      <c r="UZE1" s="120"/>
      <c r="UZF1" s="120"/>
      <c r="UZG1" s="120"/>
      <c r="UZH1" s="120"/>
      <c r="UZI1" s="120"/>
      <c r="UZJ1" s="120"/>
      <c r="UZK1" s="120"/>
      <c r="UZL1" s="120"/>
      <c r="UZM1" s="120"/>
      <c r="UZN1" s="120"/>
      <c r="UZO1" s="120"/>
      <c r="UZP1" s="120"/>
      <c r="UZQ1" s="120"/>
      <c r="UZR1" s="120"/>
      <c r="UZS1" s="120"/>
      <c r="UZT1" s="120"/>
      <c r="UZU1" s="120"/>
      <c r="UZV1" s="120"/>
      <c r="UZW1" s="120"/>
      <c r="UZX1" s="120"/>
      <c r="UZY1" s="120"/>
      <c r="UZZ1" s="120"/>
      <c r="VAA1" s="120"/>
      <c r="VAB1" s="120"/>
      <c r="VAC1" s="120"/>
      <c r="VAD1" s="120"/>
      <c r="VAE1" s="120"/>
      <c r="VAF1" s="120"/>
      <c r="VAG1" s="120"/>
      <c r="VAH1" s="120"/>
      <c r="VAI1" s="120"/>
      <c r="VAJ1" s="120"/>
      <c r="VAK1" s="120"/>
      <c r="VAL1" s="120"/>
      <c r="VAM1" s="120"/>
      <c r="VAN1" s="120"/>
      <c r="VAO1" s="120"/>
      <c r="VAP1" s="120"/>
      <c r="VAQ1" s="120"/>
      <c r="VAR1" s="120"/>
      <c r="VAS1" s="120"/>
      <c r="VAT1" s="120"/>
      <c r="VAU1" s="120"/>
      <c r="VAV1" s="120"/>
      <c r="VAW1" s="120"/>
      <c r="VAX1" s="120"/>
      <c r="VAY1" s="120"/>
      <c r="VAZ1" s="120"/>
      <c r="VBA1" s="120"/>
      <c r="VBB1" s="120"/>
      <c r="VBC1" s="120"/>
      <c r="VBD1" s="120"/>
      <c r="VBE1" s="120"/>
      <c r="VBF1" s="120"/>
      <c r="VBG1" s="120"/>
      <c r="VBH1" s="120"/>
      <c r="VBI1" s="120"/>
      <c r="VBJ1" s="120"/>
      <c r="VBK1" s="120"/>
      <c r="VBL1" s="120"/>
      <c r="VBM1" s="120"/>
      <c r="VBN1" s="120"/>
      <c r="VBO1" s="120"/>
      <c r="VBP1" s="120"/>
      <c r="VBQ1" s="120"/>
      <c r="VBR1" s="120"/>
      <c r="VBS1" s="120"/>
      <c r="VBT1" s="120"/>
      <c r="VBU1" s="120"/>
      <c r="VBV1" s="120"/>
      <c r="VBW1" s="120"/>
      <c r="VBX1" s="120"/>
      <c r="VBY1" s="120"/>
      <c r="VBZ1" s="120"/>
      <c r="VCA1" s="120"/>
      <c r="VCB1" s="120"/>
      <c r="VCC1" s="120"/>
      <c r="VCD1" s="120"/>
      <c r="VCE1" s="120"/>
      <c r="VCF1" s="120"/>
      <c r="VCG1" s="120"/>
      <c r="VCH1" s="120"/>
      <c r="VCI1" s="120"/>
      <c r="VCJ1" s="120"/>
      <c r="VCK1" s="120"/>
      <c r="VCL1" s="120"/>
      <c r="VCM1" s="120"/>
      <c r="VCN1" s="120"/>
      <c r="VCO1" s="120"/>
      <c r="VCP1" s="120"/>
      <c r="VCQ1" s="120"/>
      <c r="VCR1" s="120"/>
      <c r="VCS1" s="120"/>
      <c r="VCT1" s="120"/>
      <c r="VCU1" s="120"/>
      <c r="VCV1" s="120"/>
      <c r="VCW1" s="120"/>
      <c r="VCX1" s="120"/>
      <c r="VCY1" s="120"/>
      <c r="VCZ1" s="120"/>
      <c r="VDA1" s="120"/>
      <c r="VDB1" s="120"/>
      <c r="VDC1" s="120"/>
      <c r="VDD1" s="120"/>
      <c r="VDE1" s="120"/>
      <c r="VDF1" s="120"/>
      <c r="VDG1" s="120"/>
      <c r="VDH1" s="120"/>
      <c r="VDI1" s="120"/>
      <c r="VDJ1" s="120"/>
      <c r="VDK1" s="120"/>
      <c r="VDL1" s="120"/>
      <c r="VDM1" s="120"/>
      <c r="VDN1" s="120"/>
      <c r="VDO1" s="120"/>
      <c r="VDP1" s="120"/>
      <c r="VDQ1" s="120"/>
      <c r="VDR1" s="120"/>
      <c r="VDS1" s="120"/>
      <c r="VDT1" s="120"/>
      <c r="VDU1" s="120"/>
      <c r="VDV1" s="120"/>
      <c r="VDW1" s="120"/>
      <c r="VDX1" s="120"/>
      <c r="VDY1" s="120"/>
      <c r="VDZ1" s="120"/>
      <c r="VEA1" s="120"/>
      <c r="VEB1" s="120"/>
      <c r="VEC1" s="120"/>
      <c r="VED1" s="120"/>
      <c r="VEE1" s="120"/>
      <c r="VEF1" s="120"/>
      <c r="VEG1" s="120"/>
      <c r="VEH1" s="120"/>
      <c r="VEI1" s="120"/>
      <c r="VEJ1" s="120"/>
      <c r="VEK1" s="120"/>
      <c r="VEL1" s="120"/>
      <c r="VEM1" s="120"/>
      <c r="VEN1" s="120"/>
      <c r="VEO1" s="120"/>
      <c r="VEP1" s="120"/>
      <c r="VEQ1" s="120"/>
      <c r="VER1" s="120"/>
      <c r="VES1" s="120"/>
      <c r="VET1" s="120"/>
      <c r="VEU1" s="120"/>
      <c r="VEV1" s="120"/>
      <c r="VEW1" s="120"/>
      <c r="VEX1" s="120"/>
      <c r="VEY1" s="120"/>
      <c r="VEZ1" s="120"/>
      <c r="VFA1" s="120"/>
      <c r="VFB1" s="120"/>
      <c r="VFC1" s="120"/>
      <c r="VFD1" s="120"/>
      <c r="VFE1" s="120"/>
      <c r="VFF1" s="120"/>
      <c r="VFG1" s="120"/>
      <c r="VFH1" s="120"/>
      <c r="VFI1" s="120"/>
      <c r="VFJ1" s="120"/>
      <c r="VFK1" s="120"/>
      <c r="VFL1" s="120"/>
      <c r="VFM1" s="120"/>
      <c r="VFN1" s="120"/>
      <c r="VFO1" s="120"/>
      <c r="VFP1" s="120"/>
      <c r="VFQ1" s="120"/>
      <c r="VFR1" s="120"/>
      <c r="VFS1" s="120"/>
      <c r="VFT1" s="120"/>
      <c r="VFU1" s="120"/>
      <c r="VFV1" s="120"/>
      <c r="VFW1" s="120"/>
      <c r="VFX1" s="120"/>
      <c r="VFY1" s="120"/>
      <c r="VFZ1" s="120"/>
      <c r="VGA1" s="120"/>
      <c r="VGB1" s="120"/>
      <c r="VGC1" s="120"/>
      <c r="VGD1" s="120"/>
      <c r="VGE1" s="120"/>
      <c r="VGF1" s="120"/>
      <c r="VGG1" s="120"/>
      <c r="VGH1" s="120"/>
      <c r="VGI1" s="120"/>
      <c r="VGJ1" s="120"/>
      <c r="VGK1" s="120"/>
      <c r="VGL1" s="120"/>
      <c r="VGM1" s="120"/>
      <c r="VGN1" s="120"/>
      <c r="VGO1" s="120"/>
      <c r="VGP1" s="120"/>
      <c r="VGQ1" s="120"/>
      <c r="VGR1" s="120"/>
      <c r="VGS1" s="120"/>
      <c r="VGT1" s="120"/>
      <c r="VGU1" s="120"/>
      <c r="VGV1" s="120"/>
      <c r="VGW1" s="120"/>
      <c r="VGX1" s="120"/>
      <c r="VGY1" s="120"/>
      <c r="VGZ1" s="120"/>
      <c r="VHA1" s="120"/>
      <c r="VHB1" s="120"/>
      <c r="VHC1" s="120"/>
      <c r="VHD1" s="120"/>
      <c r="VHE1" s="120"/>
      <c r="VHF1" s="120"/>
      <c r="VHG1" s="120"/>
      <c r="VHH1" s="120"/>
      <c r="VHI1" s="120"/>
      <c r="VHJ1" s="120"/>
      <c r="VHK1" s="120"/>
      <c r="VHL1" s="120"/>
      <c r="VHM1" s="120"/>
      <c r="VHN1" s="120"/>
      <c r="VHO1" s="120"/>
      <c r="VHP1" s="120"/>
      <c r="VHQ1" s="120"/>
      <c r="VHR1" s="120"/>
      <c r="VHS1" s="120"/>
      <c r="VHT1" s="120"/>
      <c r="VHU1" s="120"/>
      <c r="VHV1" s="120"/>
      <c r="VHW1" s="120"/>
      <c r="VHX1" s="120"/>
      <c r="VHY1" s="120"/>
      <c r="VHZ1" s="120"/>
      <c r="VIA1" s="120"/>
      <c r="VIB1" s="120"/>
      <c r="VIC1" s="120"/>
      <c r="VID1" s="120"/>
      <c r="VIE1" s="120"/>
      <c r="VIF1" s="120"/>
      <c r="VIG1" s="120"/>
      <c r="VIH1" s="120"/>
      <c r="VII1" s="120"/>
      <c r="VIJ1" s="120"/>
      <c r="VIK1" s="120"/>
      <c r="VIL1" s="120"/>
      <c r="VIM1" s="120"/>
      <c r="VIN1" s="120"/>
      <c r="VIO1" s="120"/>
      <c r="VIP1" s="120"/>
      <c r="VIQ1" s="120"/>
      <c r="VIR1" s="120"/>
      <c r="VIS1" s="120"/>
      <c r="VIT1" s="120"/>
      <c r="VIU1" s="120"/>
      <c r="VIV1" s="120"/>
      <c r="VIW1" s="120"/>
      <c r="VIX1" s="120"/>
      <c r="VIY1" s="120"/>
      <c r="VIZ1" s="120"/>
      <c r="VJA1" s="120"/>
      <c r="VJB1" s="120"/>
      <c r="VJC1" s="120"/>
      <c r="VJD1" s="120"/>
      <c r="VJE1" s="120"/>
      <c r="VJF1" s="120"/>
      <c r="VJG1" s="120"/>
      <c r="VJH1" s="120"/>
      <c r="VJI1" s="120"/>
      <c r="VJJ1" s="120"/>
      <c r="VJK1" s="120"/>
      <c r="VJL1" s="120"/>
      <c r="VJM1" s="120"/>
      <c r="VJN1" s="120"/>
      <c r="VJO1" s="120"/>
      <c r="VJP1" s="120"/>
      <c r="VJQ1" s="120"/>
      <c r="VJR1" s="120"/>
      <c r="VJS1" s="120"/>
      <c r="VJT1" s="120"/>
      <c r="VJU1" s="120"/>
      <c r="VJV1" s="120"/>
      <c r="VJW1" s="120"/>
      <c r="VJX1" s="120"/>
      <c r="VJY1" s="120"/>
      <c r="VJZ1" s="120"/>
      <c r="VKA1" s="120"/>
      <c r="VKB1" s="120"/>
      <c r="VKC1" s="120"/>
      <c r="VKD1" s="120"/>
      <c r="VKE1" s="120"/>
      <c r="VKF1" s="120"/>
      <c r="VKG1" s="120"/>
      <c r="VKH1" s="120"/>
      <c r="VKI1" s="120"/>
      <c r="VKJ1" s="120"/>
      <c r="VKK1" s="120"/>
      <c r="VKL1" s="120"/>
      <c r="VKM1" s="120"/>
      <c r="VKN1" s="120"/>
      <c r="VKO1" s="120"/>
      <c r="VKP1" s="120"/>
      <c r="VKQ1" s="120"/>
      <c r="VKR1" s="120"/>
      <c r="VKS1" s="120"/>
      <c r="VKT1" s="120"/>
      <c r="VKU1" s="120"/>
      <c r="VKV1" s="120"/>
      <c r="VKW1" s="120"/>
      <c r="VKX1" s="120"/>
      <c r="VKY1" s="120"/>
      <c r="VKZ1" s="120"/>
      <c r="VLA1" s="120"/>
      <c r="VLB1" s="120"/>
      <c r="VLC1" s="120"/>
      <c r="VLD1" s="120"/>
      <c r="VLE1" s="120"/>
      <c r="VLF1" s="120"/>
      <c r="VLG1" s="120"/>
      <c r="VLH1" s="120"/>
      <c r="VLI1" s="120"/>
      <c r="VLJ1" s="120"/>
      <c r="VLK1" s="120"/>
      <c r="VLL1" s="120"/>
      <c r="VLM1" s="120"/>
      <c r="VLN1" s="120"/>
      <c r="VLO1" s="120"/>
      <c r="VLP1" s="120"/>
      <c r="VLQ1" s="120"/>
      <c r="VLR1" s="120"/>
      <c r="VLS1" s="120"/>
      <c r="VLT1" s="120"/>
      <c r="VLU1" s="120"/>
      <c r="VLV1" s="120"/>
      <c r="VLW1" s="120"/>
      <c r="VLX1" s="120"/>
      <c r="VLY1" s="120"/>
      <c r="VLZ1" s="120"/>
      <c r="VMA1" s="120"/>
      <c r="VMB1" s="120"/>
      <c r="VMC1" s="120"/>
      <c r="VMD1" s="120"/>
      <c r="VME1" s="120"/>
      <c r="VMF1" s="120"/>
      <c r="VMG1" s="120"/>
      <c r="VMH1" s="120"/>
      <c r="VMI1" s="120"/>
      <c r="VMJ1" s="120"/>
      <c r="VMK1" s="120"/>
      <c r="VML1" s="120"/>
      <c r="VMM1" s="120"/>
      <c r="VMN1" s="120"/>
      <c r="VMO1" s="120"/>
      <c r="VMP1" s="120"/>
      <c r="VMQ1" s="120"/>
      <c r="VMR1" s="120"/>
      <c r="VMS1" s="120"/>
      <c r="VMT1" s="120"/>
      <c r="VMU1" s="120"/>
      <c r="VMV1" s="120"/>
      <c r="VMW1" s="120"/>
      <c r="VMX1" s="120"/>
      <c r="VMY1" s="120"/>
      <c r="VMZ1" s="120"/>
      <c r="VNA1" s="120"/>
      <c r="VNB1" s="120"/>
      <c r="VNC1" s="120"/>
      <c r="VND1" s="120"/>
      <c r="VNE1" s="120"/>
      <c r="VNF1" s="120"/>
      <c r="VNG1" s="120"/>
      <c r="VNH1" s="120"/>
      <c r="VNI1" s="120"/>
      <c r="VNJ1" s="120"/>
      <c r="VNK1" s="120"/>
      <c r="VNL1" s="120"/>
      <c r="VNM1" s="120"/>
      <c r="VNN1" s="120"/>
      <c r="VNO1" s="120"/>
      <c r="VNP1" s="120"/>
      <c r="VNQ1" s="120"/>
      <c r="VNR1" s="120"/>
      <c r="VNS1" s="120"/>
      <c r="VNT1" s="120"/>
      <c r="VNU1" s="120"/>
      <c r="VNV1" s="120"/>
      <c r="VNW1" s="120"/>
      <c r="VNX1" s="120"/>
      <c r="VNY1" s="120"/>
      <c r="VNZ1" s="120"/>
      <c r="VOA1" s="120"/>
      <c r="VOB1" s="120"/>
      <c r="VOC1" s="120"/>
      <c r="VOD1" s="120"/>
      <c r="VOE1" s="120"/>
      <c r="VOF1" s="120"/>
      <c r="VOG1" s="120"/>
      <c r="VOH1" s="120"/>
      <c r="VOI1" s="120"/>
      <c r="VOJ1" s="120"/>
      <c r="VOK1" s="120"/>
      <c r="VOL1" s="120"/>
      <c r="VOM1" s="120"/>
      <c r="VON1" s="120"/>
      <c r="VOO1" s="120"/>
      <c r="VOP1" s="120"/>
      <c r="VOQ1" s="120"/>
      <c r="VOR1" s="120"/>
      <c r="VOS1" s="120"/>
      <c r="VOT1" s="120"/>
      <c r="VOU1" s="120"/>
      <c r="VOV1" s="120"/>
      <c r="VOW1" s="120"/>
      <c r="VOX1" s="120"/>
      <c r="VOY1" s="120"/>
      <c r="VOZ1" s="120"/>
      <c r="VPA1" s="120"/>
      <c r="VPB1" s="120"/>
      <c r="VPC1" s="120"/>
      <c r="VPD1" s="120"/>
      <c r="VPE1" s="120"/>
      <c r="VPF1" s="120"/>
      <c r="VPG1" s="120"/>
      <c r="VPH1" s="120"/>
      <c r="VPI1" s="120"/>
      <c r="VPJ1" s="120"/>
      <c r="VPK1" s="120"/>
      <c r="VPL1" s="120"/>
      <c r="VPM1" s="120"/>
      <c r="VPN1" s="120"/>
      <c r="VPO1" s="120"/>
      <c r="VPP1" s="120"/>
      <c r="VPQ1" s="120"/>
      <c r="VPR1" s="120"/>
      <c r="VPS1" s="120"/>
      <c r="VPT1" s="120"/>
      <c r="VPU1" s="120"/>
      <c r="VPV1" s="120"/>
      <c r="VPW1" s="120"/>
      <c r="VPX1" s="120"/>
      <c r="VPY1" s="120"/>
      <c r="VPZ1" s="120"/>
      <c r="VQA1" s="120"/>
      <c r="VQB1" s="120"/>
      <c r="VQC1" s="120"/>
      <c r="VQD1" s="120"/>
      <c r="VQE1" s="120"/>
      <c r="VQF1" s="120"/>
      <c r="VQG1" s="120"/>
      <c r="VQH1" s="120"/>
      <c r="VQI1" s="120"/>
      <c r="VQJ1" s="120"/>
      <c r="VQK1" s="120"/>
      <c r="VQL1" s="120"/>
      <c r="VQM1" s="120"/>
      <c r="VQN1" s="120"/>
      <c r="VQO1" s="120"/>
      <c r="VQP1" s="120"/>
      <c r="VQQ1" s="120"/>
      <c r="VQR1" s="120"/>
      <c r="VQS1" s="120"/>
      <c r="VQT1" s="120"/>
      <c r="VQU1" s="120"/>
      <c r="VQV1" s="120"/>
      <c r="VQW1" s="120"/>
      <c r="VQX1" s="120"/>
      <c r="VQY1" s="120"/>
      <c r="VQZ1" s="120"/>
      <c r="VRA1" s="120"/>
      <c r="VRB1" s="120"/>
      <c r="VRC1" s="120"/>
      <c r="VRD1" s="120"/>
      <c r="VRE1" s="120"/>
      <c r="VRF1" s="120"/>
      <c r="VRG1" s="120"/>
      <c r="VRH1" s="120"/>
      <c r="VRI1" s="120"/>
      <c r="VRJ1" s="120"/>
      <c r="VRK1" s="120"/>
      <c r="VRL1" s="120"/>
      <c r="VRM1" s="120"/>
      <c r="VRN1" s="120"/>
      <c r="VRO1" s="120"/>
      <c r="VRP1" s="120"/>
      <c r="VRQ1" s="120"/>
      <c r="VRR1" s="120"/>
      <c r="VRS1" s="120"/>
      <c r="VRT1" s="120"/>
      <c r="VRU1" s="120"/>
      <c r="VRV1" s="120"/>
      <c r="VRW1" s="120"/>
      <c r="VRX1" s="120"/>
      <c r="VRY1" s="120"/>
      <c r="VRZ1" s="120"/>
      <c r="VSA1" s="120"/>
      <c r="VSB1" s="120"/>
      <c r="VSC1" s="120"/>
      <c r="VSD1" s="120"/>
      <c r="VSE1" s="120"/>
      <c r="VSF1" s="120"/>
      <c r="VSG1" s="120"/>
      <c r="VSH1" s="120"/>
      <c r="VSI1" s="120"/>
      <c r="VSJ1" s="120"/>
      <c r="VSK1" s="120"/>
      <c r="VSL1" s="120"/>
      <c r="VSM1" s="120"/>
      <c r="VSN1" s="120"/>
      <c r="VSO1" s="120"/>
      <c r="VSP1" s="120"/>
      <c r="VSQ1" s="120"/>
      <c r="VSR1" s="120"/>
      <c r="VSS1" s="120"/>
      <c r="VST1" s="120"/>
      <c r="VSU1" s="120"/>
      <c r="VSV1" s="120"/>
      <c r="VSW1" s="120"/>
      <c r="VSX1" s="120"/>
      <c r="VSY1" s="120"/>
      <c r="VSZ1" s="120"/>
      <c r="VTA1" s="120"/>
      <c r="VTB1" s="120"/>
      <c r="VTC1" s="120"/>
      <c r="VTD1" s="120"/>
      <c r="VTE1" s="120"/>
      <c r="VTF1" s="120"/>
      <c r="VTG1" s="120"/>
      <c r="VTH1" s="120"/>
      <c r="VTI1" s="120"/>
      <c r="VTJ1" s="120"/>
      <c r="VTK1" s="120"/>
      <c r="VTL1" s="120"/>
      <c r="VTM1" s="120"/>
      <c r="VTN1" s="120"/>
      <c r="VTO1" s="120"/>
      <c r="VTP1" s="120"/>
      <c r="VTQ1" s="120"/>
      <c r="VTR1" s="120"/>
      <c r="VTS1" s="120"/>
      <c r="VTT1" s="120"/>
      <c r="VTU1" s="120"/>
      <c r="VTV1" s="120"/>
      <c r="VTW1" s="120"/>
      <c r="VTX1" s="120"/>
      <c r="VTY1" s="120"/>
      <c r="VTZ1" s="120"/>
      <c r="VUA1" s="120"/>
      <c r="VUB1" s="120"/>
      <c r="VUC1" s="120"/>
      <c r="VUD1" s="120"/>
      <c r="VUE1" s="120"/>
      <c r="VUF1" s="120"/>
      <c r="VUG1" s="120"/>
      <c r="VUH1" s="120"/>
      <c r="VUI1" s="120"/>
      <c r="VUJ1" s="120"/>
      <c r="VUK1" s="120"/>
      <c r="VUL1" s="120"/>
      <c r="VUM1" s="120"/>
      <c r="VUN1" s="120"/>
      <c r="VUO1" s="120"/>
      <c r="VUP1" s="120"/>
      <c r="VUQ1" s="120"/>
      <c r="VUR1" s="120"/>
      <c r="VUS1" s="120"/>
      <c r="VUT1" s="120"/>
      <c r="VUU1" s="120"/>
      <c r="VUV1" s="120"/>
      <c r="VUW1" s="120"/>
      <c r="VUX1" s="120"/>
      <c r="VUY1" s="120"/>
      <c r="VUZ1" s="120"/>
      <c r="VVA1" s="120"/>
      <c r="VVB1" s="120"/>
      <c r="VVC1" s="120"/>
      <c r="VVD1" s="120"/>
      <c r="VVE1" s="120"/>
      <c r="VVF1" s="120"/>
      <c r="VVG1" s="120"/>
      <c r="VVH1" s="120"/>
      <c r="VVI1" s="120"/>
      <c r="VVJ1" s="120"/>
      <c r="VVK1" s="120"/>
      <c r="VVL1" s="120"/>
      <c r="VVM1" s="120"/>
      <c r="VVN1" s="120"/>
      <c r="VVO1" s="120"/>
      <c r="VVP1" s="120"/>
      <c r="VVQ1" s="120"/>
      <c r="VVR1" s="120"/>
      <c r="VVS1" s="120"/>
      <c r="VVT1" s="120"/>
      <c r="VVU1" s="120"/>
      <c r="VVV1" s="120"/>
      <c r="VVW1" s="120"/>
      <c r="VVX1" s="120"/>
      <c r="VVY1" s="120"/>
      <c r="VVZ1" s="120"/>
      <c r="VWA1" s="120"/>
      <c r="VWB1" s="120"/>
      <c r="VWC1" s="120"/>
      <c r="VWD1" s="120"/>
      <c r="VWE1" s="120"/>
      <c r="VWF1" s="120"/>
      <c r="VWG1" s="120"/>
      <c r="VWH1" s="120"/>
      <c r="VWI1" s="120"/>
      <c r="VWJ1" s="120"/>
      <c r="VWK1" s="120"/>
      <c r="VWL1" s="120"/>
      <c r="VWM1" s="120"/>
      <c r="VWN1" s="120"/>
      <c r="VWO1" s="120"/>
      <c r="VWP1" s="120"/>
      <c r="VWQ1" s="120"/>
      <c r="VWR1" s="120"/>
      <c r="VWS1" s="120"/>
      <c r="VWT1" s="120"/>
      <c r="VWU1" s="120"/>
      <c r="VWV1" s="120"/>
      <c r="VWW1" s="120"/>
      <c r="VWX1" s="120"/>
      <c r="VWY1" s="120"/>
      <c r="VWZ1" s="120"/>
      <c r="VXA1" s="120"/>
      <c r="VXB1" s="120"/>
      <c r="VXC1" s="120"/>
      <c r="VXD1" s="120"/>
      <c r="VXE1" s="120"/>
      <c r="VXF1" s="120"/>
      <c r="VXG1" s="120"/>
      <c r="VXH1" s="120"/>
      <c r="VXI1" s="120"/>
      <c r="VXJ1" s="120"/>
      <c r="VXK1" s="120"/>
      <c r="VXL1" s="120"/>
      <c r="VXM1" s="120"/>
      <c r="VXN1" s="120"/>
      <c r="VXO1" s="120"/>
      <c r="VXP1" s="120"/>
      <c r="VXQ1" s="120"/>
      <c r="VXR1" s="120"/>
      <c r="VXS1" s="120"/>
      <c r="VXT1" s="120"/>
      <c r="VXU1" s="120"/>
      <c r="VXV1" s="120"/>
      <c r="VXW1" s="120"/>
      <c r="VXX1" s="120"/>
      <c r="VXY1" s="120"/>
      <c r="VXZ1" s="120"/>
      <c r="VYA1" s="120"/>
      <c r="VYB1" s="120"/>
      <c r="VYC1" s="120"/>
      <c r="VYD1" s="120"/>
      <c r="VYE1" s="120"/>
      <c r="VYF1" s="120"/>
      <c r="VYG1" s="120"/>
      <c r="VYH1" s="120"/>
      <c r="VYI1" s="120"/>
      <c r="VYJ1" s="120"/>
      <c r="VYK1" s="120"/>
      <c r="VYL1" s="120"/>
      <c r="VYM1" s="120"/>
      <c r="VYN1" s="120"/>
      <c r="VYO1" s="120"/>
      <c r="VYP1" s="120"/>
      <c r="VYQ1" s="120"/>
      <c r="VYR1" s="120"/>
      <c r="VYS1" s="120"/>
      <c r="VYT1" s="120"/>
      <c r="VYU1" s="120"/>
      <c r="VYV1" s="120"/>
      <c r="VYW1" s="120"/>
      <c r="VYX1" s="120"/>
      <c r="VYY1" s="120"/>
      <c r="VYZ1" s="120"/>
      <c r="VZA1" s="120"/>
      <c r="VZB1" s="120"/>
      <c r="VZC1" s="120"/>
      <c r="VZD1" s="120"/>
      <c r="VZE1" s="120"/>
      <c r="VZF1" s="120"/>
      <c r="VZG1" s="120"/>
      <c r="VZH1" s="120"/>
      <c r="VZI1" s="120"/>
      <c r="VZJ1" s="120"/>
      <c r="VZK1" s="120"/>
      <c r="VZL1" s="120"/>
      <c r="VZM1" s="120"/>
      <c r="VZN1" s="120"/>
      <c r="VZO1" s="120"/>
      <c r="VZP1" s="120"/>
      <c r="VZQ1" s="120"/>
      <c r="VZR1" s="120"/>
      <c r="VZS1" s="120"/>
      <c r="VZT1" s="120"/>
      <c r="VZU1" s="120"/>
      <c r="VZV1" s="120"/>
      <c r="VZW1" s="120"/>
      <c r="VZX1" s="120"/>
      <c r="VZY1" s="120"/>
      <c r="VZZ1" s="120"/>
      <c r="WAA1" s="120"/>
      <c r="WAB1" s="120"/>
      <c r="WAC1" s="120"/>
      <c r="WAD1" s="120"/>
      <c r="WAE1" s="120"/>
      <c r="WAF1" s="120"/>
      <c r="WAG1" s="120"/>
      <c r="WAH1" s="120"/>
      <c r="WAI1" s="120"/>
      <c r="WAJ1" s="120"/>
      <c r="WAK1" s="120"/>
      <c r="WAL1" s="120"/>
      <c r="WAM1" s="120"/>
      <c r="WAN1" s="120"/>
      <c r="WAO1" s="120"/>
      <c r="WAP1" s="120"/>
      <c r="WAQ1" s="120"/>
      <c r="WAR1" s="120"/>
      <c r="WAS1" s="120"/>
      <c r="WAT1" s="120"/>
      <c r="WAU1" s="120"/>
      <c r="WAV1" s="120"/>
      <c r="WAW1" s="120"/>
      <c r="WAX1" s="120"/>
      <c r="WAY1" s="120"/>
      <c r="WAZ1" s="120"/>
      <c r="WBA1" s="120"/>
      <c r="WBB1" s="120"/>
      <c r="WBC1" s="120"/>
      <c r="WBD1" s="120"/>
      <c r="WBE1" s="120"/>
      <c r="WBF1" s="120"/>
      <c r="WBG1" s="120"/>
      <c r="WBH1" s="120"/>
      <c r="WBI1" s="120"/>
      <c r="WBJ1" s="120"/>
      <c r="WBK1" s="120"/>
      <c r="WBL1" s="120"/>
      <c r="WBM1" s="120"/>
      <c r="WBN1" s="120"/>
      <c r="WBO1" s="120"/>
      <c r="WBP1" s="120"/>
      <c r="WBQ1" s="120"/>
      <c r="WBR1" s="120"/>
      <c r="WBS1" s="120"/>
      <c r="WBT1" s="120"/>
      <c r="WBU1" s="120"/>
      <c r="WBV1" s="120"/>
      <c r="WBW1" s="120"/>
      <c r="WBX1" s="120"/>
      <c r="WBY1" s="120"/>
      <c r="WBZ1" s="120"/>
      <c r="WCA1" s="120"/>
      <c r="WCB1" s="120"/>
      <c r="WCC1" s="120"/>
      <c r="WCD1" s="120"/>
      <c r="WCE1" s="120"/>
      <c r="WCF1" s="120"/>
      <c r="WCG1" s="120"/>
      <c r="WCH1" s="120"/>
      <c r="WCI1" s="120"/>
      <c r="WCJ1" s="120"/>
      <c r="WCK1" s="120"/>
      <c r="WCL1" s="120"/>
      <c r="WCM1" s="120"/>
      <c r="WCN1" s="120"/>
      <c r="WCO1" s="120"/>
      <c r="WCP1" s="120"/>
      <c r="WCQ1" s="120"/>
      <c r="WCR1" s="120"/>
      <c r="WCS1" s="120"/>
      <c r="WCT1" s="120"/>
      <c r="WCU1" s="120"/>
      <c r="WCV1" s="120"/>
      <c r="WCW1" s="120"/>
      <c r="WCX1" s="120"/>
      <c r="WCY1" s="120"/>
      <c r="WCZ1" s="120"/>
      <c r="WDA1" s="120"/>
      <c r="WDB1" s="120"/>
      <c r="WDC1" s="120"/>
      <c r="WDD1" s="120"/>
      <c r="WDE1" s="120"/>
      <c r="WDF1" s="120"/>
      <c r="WDG1" s="120"/>
      <c r="WDH1" s="120"/>
      <c r="WDI1" s="120"/>
      <c r="WDJ1" s="120"/>
      <c r="WDK1" s="120"/>
      <c r="WDL1" s="120"/>
      <c r="WDM1" s="120"/>
      <c r="WDN1" s="120"/>
      <c r="WDO1" s="120"/>
      <c r="WDP1" s="120"/>
      <c r="WDQ1" s="120"/>
      <c r="WDR1" s="120"/>
      <c r="WDS1" s="120"/>
      <c r="WDT1" s="120"/>
      <c r="WDU1" s="120"/>
      <c r="WDV1" s="120"/>
      <c r="WDW1" s="120"/>
      <c r="WDX1" s="120"/>
      <c r="WDY1" s="120"/>
      <c r="WDZ1" s="120"/>
      <c r="WEA1" s="120"/>
      <c r="WEB1" s="120"/>
      <c r="WEC1" s="120"/>
      <c r="WED1" s="120"/>
      <c r="WEE1" s="120"/>
      <c r="WEF1" s="120"/>
      <c r="WEG1" s="120"/>
      <c r="WEH1" s="120"/>
      <c r="WEI1" s="120"/>
      <c r="WEJ1" s="120"/>
      <c r="WEK1" s="120"/>
      <c r="WEL1" s="120"/>
      <c r="WEM1" s="120"/>
      <c r="WEN1" s="120"/>
      <c r="WEO1" s="120"/>
      <c r="WEP1" s="120"/>
      <c r="WEQ1" s="120"/>
      <c r="WER1" s="120"/>
      <c r="WES1" s="120"/>
      <c r="WET1" s="120"/>
      <c r="WEU1" s="120"/>
      <c r="WEV1" s="120"/>
      <c r="WEW1" s="120"/>
      <c r="WEX1" s="120"/>
      <c r="WEY1" s="120"/>
      <c r="WEZ1" s="120"/>
      <c r="WFA1" s="120"/>
      <c r="WFB1" s="120"/>
      <c r="WFC1" s="120"/>
      <c r="WFD1" s="120"/>
      <c r="WFE1" s="120"/>
      <c r="WFF1" s="120"/>
      <c r="WFG1" s="120"/>
      <c r="WFH1" s="120"/>
      <c r="WFI1" s="120"/>
      <c r="WFJ1" s="120"/>
      <c r="WFK1" s="120"/>
      <c r="WFL1" s="120"/>
      <c r="WFM1" s="120"/>
      <c r="WFN1" s="120"/>
      <c r="WFO1" s="120"/>
      <c r="WFP1" s="120"/>
      <c r="WFQ1" s="120"/>
      <c r="WFR1" s="120"/>
      <c r="WFS1" s="120"/>
      <c r="WFT1" s="120"/>
      <c r="WFU1" s="120"/>
      <c r="WFV1" s="120"/>
      <c r="WFW1" s="120"/>
      <c r="WFX1" s="120"/>
      <c r="WFY1" s="120"/>
      <c r="WFZ1" s="120"/>
      <c r="WGA1" s="120"/>
      <c r="WGB1" s="120"/>
      <c r="WGC1" s="120"/>
      <c r="WGD1" s="120"/>
      <c r="WGE1" s="120"/>
      <c r="WGF1" s="120"/>
      <c r="WGG1" s="120"/>
      <c r="WGH1" s="120"/>
      <c r="WGI1" s="120"/>
      <c r="WGJ1" s="120"/>
      <c r="WGK1" s="120"/>
      <c r="WGL1" s="120"/>
      <c r="WGM1" s="120"/>
      <c r="WGN1" s="120"/>
      <c r="WGO1" s="120"/>
      <c r="WGP1" s="120"/>
      <c r="WGQ1" s="120"/>
      <c r="WGR1" s="120"/>
      <c r="WGS1" s="120"/>
      <c r="WGT1" s="120"/>
      <c r="WGU1" s="120"/>
      <c r="WGV1" s="120"/>
      <c r="WGW1" s="120"/>
      <c r="WGX1" s="120"/>
      <c r="WGY1" s="120"/>
      <c r="WGZ1" s="120"/>
      <c r="WHA1" s="120"/>
      <c r="WHB1" s="120"/>
      <c r="WHC1" s="120"/>
      <c r="WHD1" s="120"/>
      <c r="WHE1" s="120"/>
      <c r="WHF1" s="120"/>
      <c r="WHG1" s="120"/>
      <c r="WHH1" s="120"/>
      <c r="WHI1" s="120"/>
      <c r="WHJ1" s="120"/>
      <c r="WHK1" s="120"/>
      <c r="WHL1" s="120"/>
      <c r="WHM1" s="120"/>
      <c r="WHN1" s="120"/>
      <c r="WHO1" s="120"/>
      <c r="WHP1" s="120"/>
      <c r="WHQ1" s="120"/>
      <c r="WHR1" s="120"/>
      <c r="WHS1" s="120"/>
      <c r="WHT1" s="120"/>
      <c r="WHU1" s="120"/>
      <c r="WHV1" s="120"/>
      <c r="WHW1" s="120"/>
      <c r="WHX1" s="120"/>
      <c r="WHY1" s="120"/>
      <c r="WHZ1" s="120"/>
      <c r="WIA1" s="120"/>
      <c r="WIB1" s="120"/>
      <c r="WIC1" s="120"/>
      <c r="WID1" s="120"/>
      <c r="WIE1" s="120"/>
      <c r="WIF1" s="120"/>
      <c r="WIG1" s="120"/>
      <c r="WIH1" s="120"/>
      <c r="WII1" s="120"/>
      <c r="WIJ1" s="120"/>
      <c r="WIK1" s="120"/>
      <c r="WIL1" s="120"/>
      <c r="WIM1" s="120"/>
      <c r="WIN1" s="120"/>
      <c r="WIO1" s="120"/>
      <c r="WIP1" s="120"/>
      <c r="WIQ1" s="120"/>
      <c r="WIR1" s="120"/>
      <c r="WIS1" s="120"/>
      <c r="WIT1" s="120"/>
      <c r="WIU1" s="120"/>
      <c r="WIV1" s="120"/>
      <c r="WIW1" s="120"/>
      <c r="WIX1" s="120"/>
      <c r="WIY1" s="120"/>
      <c r="WIZ1" s="120"/>
      <c r="WJA1" s="120"/>
      <c r="WJB1" s="120"/>
      <c r="WJC1" s="120"/>
      <c r="WJD1" s="120"/>
      <c r="WJE1" s="120"/>
      <c r="WJF1" s="120"/>
      <c r="WJG1" s="120"/>
      <c r="WJH1" s="120"/>
      <c r="WJI1" s="120"/>
      <c r="WJJ1" s="120"/>
      <c r="WJK1" s="120"/>
      <c r="WJL1" s="120"/>
      <c r="WJM1" s="120"/>
      <c r="WJN1" s="120"/>
      <c r="WJO1" s="120"/>
      <c r="WJP1" s="120"/>
      <c r="WJQ1" s="120"/>
      <c r="WJR1" s="120"/>
      <c r="WJS1" s="120"/>
      <c r="WJT1" s="120"/>
      <c r="WJU1" s="120"/>
      <c r="WJV1" s="120"/>
      <c r="WJW1" s="120"/>
      <c r="WJX1" s="120"/>
      <c r="WJY1" s="120"/>
      <c r="WJZ1" s="120"/>
      <c r="WKA1" s="120"/>
      <c r="WKB1" s="120"/>
      <c r="WKC1" s="120"/>
      <c r="WKD1" s="120"/>
      <c r="WKE1" s="120"/>
      <c r="WKF1" s="120"/>
      <c r="WKG1" s="120"/>
      <c r="WKH1" s="120"/>
      <c r="WKI1" s="120"/>
      <c r="WKJ1" s="120"/>
      <c r="WKK1" s="120"/>
      <c r="WKL1" s="120"/>
      <c r="WKM1" s="120"/>
      <c r="WKN1" s="120"/>
      <c r="WKO1" s="120"/>
      <c r="WKP1" s="120"/>
      <c r="WKQ1" s="120"/>
      <c r="WKR1" s="120"/>
      <c r="WKS1" s="120"/>
      <c r="WKT1" s="120"/>
      <c r="WKU1" s="120"/>
      <c r="WKV1" s="120"/>
      <c r="WKW1" s="120"/>
      <c r="WKX1" s="120"/>
      <c r="WKY1" s="120"/>
      <c r="WKZ1" s="120"/>
      <c r="WLA1" s="120"/>
      <c r="WLB1" s="120"/>
      <c r="WLC1" s="120"/>
      <c r="WLD1" s="120"/>
      <c r="WLE1" s="120"/>
      <c r="WLF1" s="120"/>
      <c r="WLG1" s="120"/>
      <c r="WLH1" s="120"/>
      <c r="WLI1" s="120"/>
      <c r="WLJ1" s="120"/>
      <c r="WLK1" s="120"/>
      <c r="WLL1" s="120"/>
      <c r="WLM1" s="120"/>
      <c r="WLN1" s="120"/>
      <c r="WLO1" s="120"/>
      <c r="WLP1" s="120"/>
      <c r="WLQ1" s="120"/>
      <c r="WLR1" s="120"/>
      <c r="WLS1" s="120"/>
      <c r="WLT1" s="120"/>
      <c r="WLU1" s="120"/>
      <c r="WLV1" s="120"/>
      <c r="WLW1" s="120"/>
      <c r="WLX1" s="120"/>
      <c r="WLY1" s="120"/>
      <c r="WLZ1" s="120"/>
      <c r="WMA1" s="120"/>
      <c r="WMB1" s="120"/>
      <c r="WMC1" s="120"/>
      <c r="WMD1" s="120"/>
      <c r="WME1" s="120"/>
      <c r="WMF1" s="120"/>
      <c r="WMG1" s="120"/>
      <c r="WMH1" s="120"/>
      <c r="WMI1" s="120"/>
      <c r="WMJ1" s="120"/>
      <c r="WMK1" s="120"/>
      <c r="WML1" s="120"/>
      <c r="WMM1" s="120"/>
      <c r="WMN1" s="120"/>
      <c r="WMO1" s="120"/>
      <c r="WMP1" s="120"/>
      <c r="WMQ1" s="120"/>
      <c r="WMR1" s="120"/>
      <c r="WMS1" s="120"/>
      <c r="WMT1" s="120"/>
      <c r="WMU1" s="120"/>
      <c r="WMV1" s="120"/>
      <c r="WMW1" s="120"/>
      <c r="WMX1" s="120"/>
      <c r="WMY1" s="120"/>
      <c r="WMZ1" s="120"/>
      <c r="WNA1" s="120"/>
      <c r="WNB1" s="120"/>
      <c r="WNC1" s="120"/>
      <c r="WND1" s="120"/>
      <c r="WNE1" s="120"/>
      <c r="WNF1" s="120"/>
      <c r="WNG1" s="120"/>
      <c r="WNH1" s="120"/>
      <c r="WNI1" s="120"/>
      <c r="WNJ1" s="120"/>
      <c r="WNK1" s="120"/>
      <c r="WNL1" s="120"/>
      <c r="WNM1" s="120"/>
      <c r="WNN1" s="120"/>
      <c r="WNO1" s="120"/>
      <c r="WNP1" s="120"/>
      <c r="WNQ1" s="120"/>
      <c r="WNR1" s="120"/>
      <c r="WNS1" s="120"/>
      <c r="WNT1" s="120"/>
      <c r="WNU1" s="120"/>
      <c r="WNV1" s="120"/>
      <c r="WNW1" s="120"/>
      <c r="WNX1" s="120"/>
      <c r="WNY1" s="120"/>
      <c r="WNZ1" s="120"/>
      <c r="WOA1" s="120"/>
      <c r="WOB1" s="120"/>
      <c r="WOC1" s="120"/>
      <c r="WOD1" s="120"/>
      <c r="WOE1" s="120"/>
      <c r="WOF1" s="120"/>
      <c r="WOG1" s="120"/>
      <c r="WOH1" s="120"/>
      <c r="WOI1" s="120"/>
      <c r="WOJ1" s="120"/>
      <c r="WOK1" s="120"/>
      <c r="WOL1" s="120"/>
      <c r="WOM1" s="120"/>
      <c r="WON1" s="120"/>
      <c r="WOO1" s="120"/>
      <c r="WOP1" s="120"/>
      <c r="WOQ1" s="120"/>
      <c r="WOR1" s="120"/>
      <c r="WOS1" s="120"/>
      <c r="WOT1" s="120"/>
      <c r="WOU1" s="120"/>
      <c r="WOV1" s="120"/>
      <c r="WOW1" s="120"/>
      <c r="WOX1" s="120"/>
      <c r="WOY1" s="120"/>
      <c r="WOZ1" s="120"/>
      <c r="WPA1" s="120"/>
      <c r="WPB1" s="120"/>
      <c r="WPC1" s="120"/>
      <c r="WPD1" s="120"/>
      <c r="WPE1" s="120"/>
      <c r="WPF1" s="120"/>
      <c r="WPG1" s="120"/>
      <c r="WPH1" s="120"/>
      <c r="WPI1" s="120"/>
      <c r="WPJ1" s="120"/>
      <c r="WPK1" s="120"/>
      <c r="WPL1" s="120"/>
      <c r="WPM1" s="120"/>
      <c r="WPN1" s="120"/>
      <c r="WPO1" s="120"/>
      <c r="WPP1" s="120"/>
      <c r="WPQ1" s="120"/>
      <c r="WPR1" s="120"/>
      <c r="WPS1" s="120"/>
      <c r="WPT1" s="120"/>
      <c r="WPU1" s="120"/>
      <c r="WPV1" s="120"/>
      <c r="WPW1" s="120"/>
      <c r="WPX1" s="120"/>
      <c r="WPY1" s="120"/>
      <c r="WPZ1" s="120"/>
      <c r="WQA1" s="120"/>
      <c r="WQB1" s="120"/>
      <c r="WQC1" s="120"/>
      <c r="WQD1" s="120"/>
      <c r="WQE1" s="120"/>
      <c r="WQF1" s="120"/>
      <c r="WQG1" s="120"/>
      <c r="WQH1" s="120"/>
      <c r="WQI1" s="120"/>
      <c r="WQJ1" s="120"/>
      <c r="WQK1" s="120"/>
      <c r="WQL1" s="120"/>
      <c r="WQM1" s="120"/>
      <c r="WQN1" s="120"/>
      <c r="WQO1" s="120"/>
      <c r="WQP1" s="120"/>
      <c r="WQQ1" s="120"/>
      <c r="WQR1" s="120"/>
      <c r="WQS1" s="120"/>
      <c r="WQT1" s="120"/>
      <c r="WQU1" s="120"/>
      <c r="WQV1" s="120"/>
      <c r="WQW1" s="120"/>
      <c r="WQX1" s="120"/>
      <c r="WQY1" s="120"/>
      <c r="WQZ1" s="120"/>
      <c r="WRA1" s="120"/>
      <c r="WRB1" s="120"/>
      <c r="WRC1" s="120"/>
      <c r="WRD1" s="120"/>
      <c r="WRE1" s="120"/>
      <c r="WRF1" s="120"/>
      <c r="WRG1" s="120"/>
      <c r="WRH1" s="120"/>
      <c r="WRI1" s="120"/>
      <c r="WRJ1" s="120"/>
      <c r="WRK1" s="120"/>
      <c r="WRL1" s="120"/>
      <c r="WRM1" s="120"/>
      <c r="WRN1" s="120"/>
      <c r="WRO1" s="120"/>
      <c r="WRP1" s="120"/>
      <c r="WRQ1" s="120"/>
      <c r="WRR1" s="120"/>
      <c r="WRS1" s="120"/>
      <c r="WRT1" s="120"/>
      <c r="WRU1" s="120"/>
      <c r="WRV1" s="120"/>
      <c r="WRW1" s="120"/>
      <c r="WRX1" s="120"/>
      <c r="WRY1" s="120"/>
      <c r="WRZ1" s="120"/>
      <c r="WSA1" s="120"/>
      <c r="WSB1" s="120"/>
      <c r="WSC1" s="120"/>
      <c r="WSD1" s="120"/>
      <c r="WSE1" s="120"/>
      <c r="WSF1" s="120"/>
      <c r="WSG1" s="120"/>
      <c r="WSH1" s="120"/>
      <c r="WSI1" s="120"/>
      <c r="WSJ1" s="120"/>
      <c r="WSK1" s="120"/>
      <c r="WSL1" s="120"/>
      <c r="WSM1" s="120"/>
      <c r="WSN1" s="120"/>
      <c r="WSO1" s="120"/>
      <c r="WSP1" s="120"/>
      <c r="WSQ1" s="120"/>
      <c r="WSR1" s="120"/>
      <c r="WSS1" s="120"/>
      <c r="WST1" s="120"/>
      <c r="WSU1" s="120"/>
      <c r="WSV1" s="120"/>
      <c r="WSW1" s="120"/>
      <c r="WSX1" s="120"/>
      <c r="WSY1" s="120"/>
      <c r="WSZ1" s="120"/>
      <c r="WTA1" s="120"/>
      <c r="WTB1" s="120"/>
      <c r="WTC1" s="120"/>
      <c r="WTD1" s="120"/>
      <c r="WTE1" s="120"/>
      <c r="WTF1" s="120"/>
      <c r="WTG1" s="120"/>
      <c r="WTH1" s="120"/>
      <c r="WTI1" s="120"/>
      <c r="WTJ1" s="120"/>
      <c r="WTK1" s="120"/>
      <c r="WTL1" s="120"/>
      <c r="WTM1" s="120"/>
      <c r="WTN1" s="120"/>
      <c r="WTO1" s="120"/>
      <c r="WTP1" s="120"/>
      <c r="WTQ1" s="120"/>
      <c r="WTR1" s="120"/>
      <c r="WTS1" s="120"/>
      <c r="WTT1" s="120"/>
      <c r="WTU1" s="120"/>
      <c r="WTV1" s="120"/>
      <c r="WTW1" s="120"/>
      <c r="WTX1" s="120"/>
      <c r="WTY1" s="120"/>
      <c r="WTZ1" s="120"/>
      <c r="WUA1" s="120"/>
      <c r="WUB1" s="120"/>
      <c r="WUC1" s="120"/>
      <c r="WUD1" s="120"/>
      <c r="WUE1" s="120"/>
      <c r="WUF1" s="120"/>
      <c r="WUG1" s="120"/>
      <c r="WUH1" s="120"/>
      <c r="WUI1" s="120"/>
      <c r="WUJ1" s="120"/>
      <c r="WUK1" s="120"/>
      <c r="WUL1" s="120"/>
      <c r="WUM1" s="120"/>
      <c r="WUN1" s="120"/>
      <c r="WUO1" s="120"/>
      <c r="WUP1" s="120"/>
      <c r="WUQ1" s="120"/>
      <c r="WUR1" s="120"/>
      <c r="WUS1" s="120"/>
      <c r="WUT1" s="120"/>
      <c r="WUU1" s="120"/>
      <c r="WUV1" s="120"/>
      <c r="WUW1" s="120"/>
      <c r="WUX1" s="120"/>
      <c r="WUY1" s="120"/>
      <c r="WUZ1" s="120"/>
      <c r="WVA1" s="120"/>
      <c r="WVB1" s="120"/>
      <c r="WVC1" s="120"/>
      <c r="WVD1" s="120"/>
      <c r="WVE1" s="120"/>
      <c r="WVF1" s="120"/>
      <c r="WVG1" s="120"/>
      <c r="WVH1" s="120"/>
      <c r="WVI1" s="120"/>
      <c r="WVJ1" s="120"/>
      <c r="WVK1" s="120"/>
      <c r="WVL1" s="120"/>
      <c r="WVM1" s="120"/>
      <c r="WVN1" s="120"/>
      <c r="WVO1" s="120"/>
      <c r="WVP1" s="120"/>
      <c r="WVQ1" s="120"/>
      <c r="WVR1" s="120"/>
      <c r="WVS1" s="120"/>
      <c r="WVT1" s="120"/>
      <c r="WVU1" s="120"/>
      <c r="WVV1" s="120"/>
      <c r="WVW1" s="120"/>
      <c r="WVX1" s="120"/>
      <c r="WVY1" s="120"/>
      <c r="WVZ1" s="120"/>
      <c r="WWA1" s="120"/>
      <c r="WWB1" s="120"/>
      <c r="WWC1" s="120"/>
      <c r="WWD1" s="120"/>
      <c r="WWE1" s="120"/>
      <c r="WWF1" s="120"/>
      <c r="WWG1" s="120"/>
      <c r="WWH1" s="120"/>
      <c r="WWI1" s="120"/>
      <c r="WWJ1" s="120"/>
      <c r="WWK1" s="120"/>
      <c r="WWL1" s="120"/>
      <c r="WWM1" s="120"/>
      <c r="WWN1" s="120"/>
      <c r="WWO1" s="120"/>
      <c r="WWP1" s="120"/>
      <c r="WWQ1" s="120"/>
      <c r="WWR1" s="120"/>
      <c r="WWS1" s="120"/>
      <c r="WWT1" s="120"/>
      <c r="WWU1" s="120"/>
      <c r="WWV1" s="120"/>
      <c r="WWW1" s="120"/>
      <c r="WWX1" s="120"/>
      <c r="WWY1" s="120"/>
      <c r="WWZ1" s="120"/>
      <c r="WXA1" s="120"/>
      <c r="WXB1" s="120"/>
      <c r="WXC1" s="120"/>
      <c r="WXD1" s="120"/>
      <c r="WXE1" s="120"/>
      <c r="WXF1" s="120"/>
      <c r="WXG1" s="120"/>
      <c r="WXH1" s="120"/>
      <c r="WXI1" s="120"/>
      <c r="WXJ1" s="120"/>
      <c r="WXK1" s="120"/>
      <c r="WXL1" s="120"/>
      <c r="WXM1" s="120"/>
      <c r="WXN1" s="120"/>
      <c r="WXO1" s="120"/>
      <c r="WXP1" s="120"/>
      <c r="WXQ1" s="120"/>
      <c r="WXR1" s="120"/>
      <c r="WXS1" s="120"/>
      <c r="WXT1" s="120"/>
      <c r="WXU1" s="120"/>
      <c r="WXV1" s="120"/>
      <c r="WXW1" s="120"/>
      <c r="WXX1" s="120"/>
      <c r="WXY1" s="120"/>
      <c r="WXZ1" s="120"/>
      <c r="WYA1" s="120"/>
      <c r="WYB1" s="120"/>
      <c r="WYC1" s="120"/>
      <c r="WYD1" s="120"/>
      <c r="WYE1" s="120"/>
      <c r="WYF1" s="120"/>
      <c r="WYG1" s="120"/>
      <c r="WYH1" s="120"/>
      <c r="WYI1" s="120"/>
      <c r="WYJ1" s="120"/>
      <c r="WYK1" s="120"/>
      <c r="WYL1" s="120"/>
      <c r="WYM1" s="120"/>
      <c r="WYN1" s="120"/>
      <c r="WYO1" s="120"/>
      <c r="WYP1" s="120"/>
      <c r="WYQ1" s="120"/>
      <c r="WYR1" s="120"/>
      <c r="WYS1" s="120"/>
      <c r="WYT1" s="120"/>
      <c r="WYU1" s="120"/>
      <c r="WYV1" s="120"/>
      <c r="WYW1" s="120"/>
      <c r="WYX1" s="120"/>
      <c r="WYY1" s="120"/>
      <c r="WYZ1" s="120"/>
      <c r="WZA1" s="120"/>
      <c r="WZB1" s="120"/>
      <c r="WZC1" s="120"/>
      <c r="WZD1" s="120"/>
      <c r="WZE1" s="120"/>
      <c r="WZF1" s="120"/>
      <c r="WZG1" s="120"/>
      <c r="WZH1" s="120"/>
      <c r="WZI1" s="120"/>
      <c r="WZJ1" s="120"/>
      <c r="WZK1" s="120"/>
      <c r="WZL1" s="120"/>
      <c r="WZM1" s="120"/>
      <c r="WZN1" s="120"/>
      <c r="WZO1" s="120"/>
      <c r="WZP1" s="120"/>
      <c r="WZQ1" s="120"/>
      <c r="WZR1" s="120"/>
      <c r="WZS1" s="120"/>
      <c r="WZT1" s="120"/>
      <c r="WZU1" s="120"/>
      <c r="WZV1" s="120"/>
      <c r="WZW1" s="120"/>
      <c r="WZX1" s="120"/>
      <c r="WZY1" s="120"/>
      <c r="WZZ1" s="120"/>
      <c r="XAA1" s="120"/>
      <c r="XAB1" s="120"/>
      <c r="XAC1" s="120"/>
      <c r="XAD1" s="120"/>
      <c r="XAE1" s="120"/>
      <c r="XAF1" s="120"/>
      <c r="XAG1" s="120"/>
      <c r="XAH1" s="120"/>
      <c r="XAI1" s="120"/>
      <c r="XAJ1" s="120"/>
      <c r="XAK1" s="120"/>
      <c r="XAL1" s="120"/>
      <c r="XAM1" s="120"/>
      <c r="XAN1" s="120"/>
      <c r="XAO1" s="120"/>
      <c r="XAP1" s="120"/>
      <c r="XAQ1" s="120"/>
      <c r="XAR1" s="120"/>
      <c r="XAS1" s="120"/>
      <c r="XAT1" s="120"/>
      <c r="XAU1" s="120"/>
      <c r="XAV1" s="120"/>
      <c r="XAW1" s="120"/>
      <c r="XAX1" s="120"/>
      <c r="XAY1" s="120"/>
      <c r="XAZ1" s="120"/>
      <c r="XBA1" s="120"/>
      <c r="XBB1" s="120"/>
      <c r="XBC1" s="120"/>
      <c r="XBD1" s="120"/>
      <c r="XBE1" s="120"/>
      <c r="XBF1" s="120"/>
      <c r="XBG1" s="120"/>
      <c r="XBH1" s="120"/>
      <c r="XBI1" s="120"/>
      <c r="XBJ1" s="120"/>
      <c r="XBK1" s="120"/>
      <c r="XBL1" s="120"/>
      <c r="XBM1" s="120"/>
      <c r="XBN1" s="120"/>
      <c r="XBO1" s="120"/>
      <c r="XBP1" s="120"/>
      <c r="XBQ1" s="120"/>
      <c r="XBR1" s="120"/>
      <c r="XBS1" s="120"/>
      <c r="XBT1" s="120"/>
      <c r="XBU1" s="120"/>
      <c r="XBV1" s="120"/>
      <c r="XBW1" s="120"/>
      <c r="XBX1" s="120"/>
      <c r="XBY1" s="120"/>
      <c r="XBZ1" s="120"/>
      <c r="XCA1" s="120"/>
      <c r="XCB1" s="120"/>
      <c r="XCC1" s="120"/>
      <c r="XCD1" s="120"/>
      <c r="XCE1" s="120"/>
      <c r="XCF1" s="120"/>
      <c r="XCG1" s="120"/>
      <c r="XCH1" s="120"/>
      <c r="XCI1" s="120"/>
      <c r="XCJ1" s="120"/>
      <c r="XCK1" s="120"/>
      <c r="XCL1" s="120"/>
      <c r="XCM1" s="120"/>
      <c r="XCN1" s="120"/>
      <c r="XCO1" s="120"/>
      <c r="XCP1" s="120"/>
      <c r="XCQ1" s="120"/>
      <c r="XCR1" s="120"/>
      <c r="XCS1" s="120"/>
      <c r="XCT1" s="120"/>
      <c r="XCU1" s="120"/>
      <c r="XCV1" s="120"/>
      <c r="XCW1" s="120"/>
      <c r="XCX1" s="120"/>
      <c r="XCY1" s="120"/>
      <c r="XCZ1" s="120"/>
      <c r="XDA1" s="120"/>
      <c r="XDB1" s="120"/>
      <c r="XDC1" s="120"/>
      <c r="XDD1" s="120"/>
      <c r="XDE1" s="120"/>
      <c r="XDF1" s="120"/>
      <c r="XDG1" s="120"/>
      <c r="XDH1" s="120"/>
      <c r="XDI1" s="120"/>
      <c r="XDJ1" s="120"/>
      <c r="XDK1" s="120"/>
      <c r="XDL1" s="120"/>
      <c r="XDM1" s="120"/>
      <c r="XDN1" s="120"/>
      <c r="XDO1" s="120"/>
      <c r="XDP1" s="120"/>
      <c r="XDQ1" s="120"/>
      <c r="XDR1" s="120"/>
      <c r="XDS1" s="120"/>
      <c r="XDT1" s="120"/>
      <c r="XDU1" s="120"/>
      <c r="XDV1" s="120"/>
      <c r="XDW1" s="120"/>
      <c r="XDX1" s="120"/>
      <c r="XDY1" s="120"/>
      <c r="XDZ1" s="120"/>
      <c r="XEA1" s="120"/>
      <c r="XEB1" s="120"/>
      <c r="XEC1" s="120"/>
      <c r="XED1" s="120"/>
      <c r="XEE1" s="120"/>
      <c r="XEF1" s="120"/>
      <c r="XEG1" s="120"/>
      <c r="XEH1" s="120"/>
      <c r="XEI1" s="120"/>
      <c r="XEJ1" s="120"/>
      <c r="XEK1" s="120"/>
      <c r="XEL1" s="120"/>
      <c r="XEM1" s="120"/>
      <c r="XEN1" s="120"/>
    </row>
    <row r="2" spans="1:16368" ht="18.600000000000001" thickBot="1" x14ac:dyDescent="0.4">
      <c r="A2" s="120"/>
      <c r="B2" s="154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  <c r="AF2" s="120"/>
      <c r="AG2" s="120"/>
      <c r="AH2" s="120"/>
      <c r="AI2" s="120"/>
      <c r="AJ2" s="120"/>
      <c r="AK2" s="120"/>
      <c r="AL2" s="120"/>
      <c r="AM2" s="120"/>
      <c r="AN2" s="120"/>
      <c r="AO2" s="120"/>
      <c r="AP2" s="120"/>
      <c r="AQ2" s="120"/>
      <c r="AR2" s="120"/>
      <c r="AS2" s="120"/>
      <c r="AT2" s="120"/>
      <c r="AU2" s="120"/>
      <c r="AV2" s="120"/>
      <c r="AW2" s="120"/>
      <c r="AX2" s="120"/>
      <c r="AY2" s="120"/>
      <c r="AZ2" s="120"/>
      <c r="BA2" s="120"/>
      <c r="BB2" s="120"/>
      <c r="BC2" s="120"/>
      <c r="BD2" s="120"/>
      <c r="BE2" s="120"/>
      <c r="BF2" s="120"/>
      <c r="BG2" s="120"/>
      <c r="BH2" s="120"/>
      <c r="BI2" s="120"/>
      <c r="BJ2" s="120"/>
      <c r="BK2" s="120"/>
      <c r="BL2" s="120"/>
      <c r="BM2" s="120"/>
      <c r="BN2" s="120"/>
      <c r="BO2" s="120"/>
      <c r="BP2" s="120"/>
      <c r="BQ2" s="120"/>
      <c r="BR2" s="120"/>
      <c r="BS2" s="120"/>
      <c r="BT2" s="120"/>
      <c r="BU2" s="120"/>
      <c r="BV2" s="120"/>
      <c r="BW2" s="120"/>
      <c r="BX2" s="120"/>
      <c r="BY2" s="120"/>
      <c r="BZ2" s="120"/>
      <c r="CA2" s="120"/>
      <c r="CB2" s="120"/>
      <c r="CC2" s="120"/>
      <c r="CD2" s="120"/>
      <c r="CE2" s="120"/>
      <c r="CF2" s="120"/>
      <c r="CG2" s="120"/>
      <c r="CH2" s="120"/>
      <c r="CI2" s="120"/>
      <c r="CJ2" s="120"/>
      <c r="CK2" s="120"/>
      <c r="CL2" s="120"/>
      <c r="CM2" s="120"/>
      <c r="CN2" s="120"/>
      <c r="CO2" s="120"/>
      <c r="CP2" s="120"/>
      <c r="CQ2" s="120"/>
      <c r="CR2" s="120"/>
      <c r="CS2" s="120"/>
      <c r="CT2" s="120"/>
      <c r="CU2" s="120"/>
      <c r="CV2" s="120"/>
      <c r="CW2" s="120"/>
      <c r="CX2" s="120"/>
      <c r="CY2" s="120"/>
      <c r="CZ2" s="120"/>
      <c r="DA2" s="120"/>
      <c r="DB2" s="120"/>
      <c r="DC2" s="120"/>
      <c r="DD2" s="120"/>
      <c r="DE2" s="120"/>
      <c r="DF2" s="120"/>
      <c r="DG2" s="120"/>
      <c r="DH2" s="120"/>
      <c r="DI2" s="120"/>
      <c r="DJ2" s="120"/>
      <c r="DK2" s="120"/>
      <c r="DL2" s="120"/>
      <c r="DM2" s="120"/>
      <c r="DN2" s="120"/>
      <c r="DO2" s="120"/>
      <c r="DP2" s="120"/>
      <c r="DQ2" s="120"/>
      <c r="DR2" s="120"/>
      <c r="DS2" s="120"/>
      <c r="DT2" s="120"/>
      <c r="DU2" s="120"/>
      <c r="DV2" s="120"/>
      <c r="DW2" s="120"/>
      <c r="DX2" s="120"/>
      <c r="DY2" s="120"/>
      <c r="DZ2" s="120"/>
      <c r="EA2" s="120"/>
      <c r="EB2" s="120"/>
      <c r="EC2" s="120"/>
      <c r="ED2" s="120"/>
      <c r="EE2" s="120"/>
      <c r="EF2" s="120"/>
      <c r="EG2" s="120"/>
      <c r="EH2" s="120"/>
      <c r="EI2" s="120"/>
      <c r="EJ2" s="120"/>
      <c r="EK2" s="120"/>
      <c r="EL2" s="120"/>
      <c r="EM2" s="120"/>
      <c r="EN2" s="120"/>
      <c r="EO2" s="120"/>
      <c r="EP2" s="120"/>
      <c r="EQ2" s="120"/>
      <c r="ER2" s="120"/>
      <c r="ES2" s="120"/>
      <c r="ET2" s="120"/>
      <c r="EU2" s="120"/>
      <c r="EV2" s="120"/>
      <c r="EW2" s="120"/>
      <c r="EX2" s="120"/>
      <c r="EY2" s="120"/>
      <c r="EZ2" s="120"/>
      <c r="FA2" s="120"/>
      <c r="FB2" s="120"/>
      <c r="FC2" s="120"/>
      <c r="FD2" s="120"/>
      <c r="FE2" s="120"/>
      <c r="FF2" s="120"/>
      <c r="FG2" s="120"/>
      <c r="FH2" s="120"/>
      <c r="FI2" s="120"/>
      <c r="FJ2" s="120"/>
      <c r="FK2" s="120"/>
      <c r="FL2" s="120"/>
      <c r="FM2" s="120"/>
      <c r="FN2" s="120"/>
      <c r="FO2" s="120"/>
      <c r="FP2" s="120"/>
      <c r="FQ2" s="120"/>
      <c r="FR2" s="120"/>
      <c r="FS2" s="120"/>
      <c r="FT2" s="120"/>
      <c r="FU2" s="120"/>
      <c r="FV2" s="120"/>
      <c r="FW2" s="120"/>
      <c r="FX2" s="120"/>
      <c r="FY2" s="120"/>
      <c r="FZ2" s="120"/>
      <c r="GA2" s="120"/>
      <c r="GB2" s="120"/>
      <c r="GC2" s="120"/>
      <c r="GD2" s="120"/>
      <c r="GE2" s="120"/>
      <c r="GF2" s="120"/>
      <c r="GG2" s="120"/>
      <c r="GH2" s="120"/>
      <c r="GI2" s="120"/>
      <c r="GJ2" s="120"/>
      <c r="GK2" s="120"/>
      <c r="GL2" s="120"/>
      <c r="GM2" s="120"/>
      <c r="GN2" s="120"/>
      <c r="GO2" s="120"/>
      <c r="GP2" s="120"/>
      <c r="GQ2" s="120"/>
      <c r="GR2" s="120"/>
      <c r="GS2" s="120"/>
      <c r="GT2" s="120"/>
      <c r="GU2" s="120"/>
      <c r="GV2" s="120"/>
      <c r="GW2" s="120"/>
      <c r="GX2" s="120"/>
      <c r="GY2" s="120"/>
      <c r="GZ2" s="120"/>
      <c r="HA2" s="120"/>
      <c r="HB2" s="120"/>
      <c r="HC2" s="120"/>
      <c r="HD2" s="120"/>
      <c r="HE2" s="120"/>
      <c r="HF2" s="120"/>
      <c r="HG2" s="120"/>
      <c r="HH2" s="120"/>
      <c r="HI2" s="120"/>
      <c r="HJ2" s="120"/>
      <c r="HK2" s="120"/>
      <c r="HL2" s="120"/>
      <c r="HM2" s="120"/>
      <c r="HN2" s="120"/>
      <c r="HO2" s="120"/>
      <c r="HP2" s="120"/>
      <c r="HQ2" s="120"/>
      <c r="HR2" s="120"/>
      <c r="HS2" s="120"/>
      <c r="HT2" s="120"/>
      <c r="HU2" s="120"/>
      <c r="HV2" s="120"/>
      <c r="HW2" s="120"/>
      <c r="HX2" s="120"/>
      <c r="HY2" s="120"/>
      <c r="HZ2" s="120"/>
      <c r="IA2" s="120"/>
      <c r="IB2" s="120"/>
      <c r="IC2" s="120"/>
      <c r="ID2" s="120"/>
      <c r="IE2" s="120"/>
      <c r="IF2" s="120"/>
      <c r="IG2" s="120"/>
      <c r="IH2" s="120"/>
      <c r="II2" s="120"/>
      <c r="IJ2" s="120"/>
      <c r="IK2" s="120"/>
      <c r="IL2" s="120"/>
      <c r="IM2" s="120"/>
      <c r="IN2" s="120"/>
      <c r="IO2" s="120"/>
      <c r="IP2" s="120"/>
      <c r="IQ2" s="120"/>
      <c r="IR2" s="120"/>
      <c r="IS2" s="120"/>
      <c r="IT2" s="120"/>
      <c r="IU2" s="120"/>
      <c r="IV2" s="120"/>
      <c r="IW2" s="120"/>
      <c r="IX2" s="120"/>
      <c r="IY2" s="120"/>
      <c r="IZ2" s="120"/>
      <c r="JA2" s="120"/>
      <c r="JB2" s="120"/>
      <c r="JC2" s="120"/>
      <c r="JD2" s="120"/>
      <c r="JE2" s="120"/>
      <c r="JF2" s="120"/>
      <c r="JG2" s="120"/>
      <c r="JH2" s="120"/>
      <c r="JI2" s="120"/>
      <c r="JJ2" s="120"/>
      <c r="JK2" s="120"/>
      <c r="JL2" s="120"/>
      <c r="JM2" s="120"/>
      <c r="JN2" s="120"/>
      <c r="JO2" s="120"/>
      <c r="JP2" s="120"/>
      <c r="JQ2" s="120"/>
      <c r="JR2" s="120"/>
      <c r="JS2" s="120"/>
      <c r="JT2" s="120"/>
      <c r="JU2" s="120"/>
      <c r="JV2" s="120"/>
      <c r="JW2" s="120"/>
      <c r="JX2" s="120"/>
      <c r="JY2" s="120"/>
      <c r="JZ2" s="120"/>
      <c r="KA2" s="120"/>
      <c r="KB2" s="120"/>
      <c r="KC2" s="120"/>
      <c r="KD2" s="120"/>
      <c r="KE2" s="120"/>
      <c r="KF2" s="120"/>
      <c r="KG2" s="120"/>
      <c r="KH2" s="120"/>
      <c r="KI2" s="120"/>
      <c r="KJ2" s="120"/>
      <c r="KK2" s="120"/>
      <c r="KL2" s="120"/>
      <c r="KM2" s="120"/>
      <c r="KN2" s="120"/>
      <c r="KO2" s="120"/>
      <c r="KP2" s="120"/>
      <c r="KQ2" s="120"/>
      <c r="KR2" s="120"/>
      <c r="KS2" s="120"/>
      <c r="KT2" s="120"/>
      <c r="KU2" s="120"/>
      <c r="KV2" s="120"/>
      <c r="KW2" s="120"/>
      <c r="KX2" s="120"/>
      <c r="KY2" s="120"/>
      <c r="KZ2" s="120"/>
      <c r="LA2" s="120"/>
      <c r="LB2" s="120"/>
      <c r="LC2" s="120"/>
      <c r="LD2" s="120"/>
      <c r="LE2" s="120"/>
      <c r="LF2" s="120"/>
      <c r="LG2" s="120"/>
      <c r="LH2" s="120"/>
      <c r="LI2" s="120"/>
      <c r="LJ2" s="120"/>
      <c r="LK2" s="120"/>
      <c r="LL2" s="120"/>
      <c r="LM2" s="120"/>
      <c r="LN2" s="120"/>
      <c r="LO2" s="120"/>
      <c r="LP2" s="120"/>
      <c r="LQ2" s="120"/>
      <c r="LR2" s="120"/>
      <c r="LS2" s="120"/>
      <c r="LT2" s="120"/>
      <c r="LU2" s="120"/>
      <c r="LV2" s="120"/>
      <c r="LW2" s="120"/>
      <c r="LX2" s="120"/>
      <c r="LY2" s="120"/>
      <c r="LZ2" s="120"/>
      <c r="MA2" s="120"/>
      <c r="MB2" s="120"/>
      <c r="MC2" s="120"/>
      <c r="MD2" s="120"/>
      <c r="ME2" s="120"/>
      <c r="MF2" s="120"/>
      <c r="MG2" s="120"/>
      <c r="MH2" s="120"/>
      <c r="MI2" s="120"/>
      <c r="MJ2" s="120"/>
      <c r="MK2" s="120"/>
      <c r="ML2" s="120"/>
      <c r="MM2" s="120"/>
      <c r="MN2" s="120"/>
      <c r="MO2" s="120"/>
      <c r="MP2" s="120"/>
      <c r="MQ2" s="120"/>
      <c r="MR2" s="120"/>
      <c r="MS2" s="120"/>
      <c r="MT2" s="120"/>
      <c r="MU2" s="120"/>
      <c r="MV2" s="120"/>
      <c r="MW2" s="120"/>
      <c r="MX2" s="120"/>
      <c r="MY2" s="120"/>
      <c r="MZ2" s="120"/>
      <c r="NA2" s="120"/>
      <c r="NB2" s="120"/>
      <c r="NC2" s="120"/>
      <c r="ND2" s="120"/>
      <c r="NE2" s="120"/>
      <c r="NF2" s="120"/>
      <c r="NG2" s="120"/>
      <c r="NH2" s="120"/>
      <c r="NI2" s="120"/>
      <c r="NJ2" s="120"/>
      <c r="NK2" s="120"/>
      <c r="NL2" s="120"/>
      <c r="NM2" s="120"/>
      <c r="NN2" s="120"/>
      <c r="NO2" s="120"/>
      <c r="NP2" s="120"/>
      <c r="NQ2" s="120"/>
      <c r="NR2" s="120"/>
      <c r="NS2" s="120"/>
      <c r="NT2" s="120"/>
      <c r="NU2" s="120"/>
      <c r="NV2" s="120"/>
      <c r="NW2" s="120"/>
      <c r="NX2" s="120"/>
      <c r="NY2" s="120"/>
      <c r="NZ2" s="120"/>
      <c r="OA2" s="120"/>
      <c r="OB2" s="120"/>
      <c r="OC2" s="120"/>
      <c r="OD2" s="120"/>
      <c r="OE2" s="120"/>
      <c r="OF2" s="120"/>
      <c r="OG2" s="120"/>
      <c r="OH2" s="120"/>
      <c r="OI2" s="120"/>
      <c r="OJ2" s="120"/>
      <c r="OK2" s="120"/>
      <c r="OL2" s="120"/>
      <c r="OM2" s="120"/>
      <c r="ON2" s="120"/>
      <c r="OO2" s="120"/>
      <c r="OP2" s="120"/>
      <c r="OQ2" s="120"/>
      <c r="OR2" s="120"/>
      <c r="OS2" s="120"/>
      <c r="OT2" s="120"/>
      <c r="OU2" s="120"/>
      <c r="OV2" s="120"/>
      <c r="OW2" s="120"/>
      <c r="OX2" s="120"/>
      <c r="OY2" s="120"/>
      <c r="OZ2" s="120"/>
      <c r="PA2" s="120"/>
      <c r="PB2" s="120"/>
      <c r="PC2" s="120"/>
      <c r="PD2" s="120"/>
      <c r="PE2" s="120"/>
      <c r="PF2" s="120"/>
      <c r="PG2" s="120"/>
      <c r="PH2" s="120"/>
      <c r="PI2" s="120"/>
      <c r="PJ2" s="120"/>
      <c r="PK2" s="120"/>
      <c r="PL2" s="120"/>
      <c r="PM2" s="120"/>
      <c r="PN2" s="120"/>
      <c r="PO2" s="120"/>
      <c r="PP2" s="120"/>
      <c r="PQ2" s="120"/>
      <c r="PR2" s="120"/>
      <c r="PS2" s="120"/>
      <c r="PT2" s="120"/>
      <c r="PU2" s="120"/>
      <c r="PV2" s="120"/>
      <c r="PW2" s="120"/>
      <c r="PX2" s="120"/>
      <c r="PY2" s="120"/>
      <c r="PZ2" s="120"/>
      <c r="QA2" s="120"/>
      <c r="QB2" s="120"/>
      <c r="QC2" s="120"/>
      <c r="QD2" s="120"/>
      <c r="QE2" s="120"/>
      <c r="QF2" s="120"/>
      <c r="QG2" s="120"/>
      <c r="QH2" s="120"/>
      <c r="QI2" s="120"/>
      <c r="QJ2" s="120"/>
      <c r="QK2" s="120"/>
      <c r="QL2" s="120"/>
      <c r="QM2" s="120"/>
      <c r="QN2" s="120"/>
      <c r="QO2" s="120"/>
      <c r="QP2" s="120"/>
      <c r="QQ2" s="120"/>
      <c r="QR2" s="120"/>
      <c r="QS2" s="120"/>
      <c r="QT2" s="120"/>
      <c r="QU2" s="120"/>
      <c r="QV2" s="120"/>
      <c r="QW2" s="120"/>
      <c r="QX2" s="120"/>
      <c r="QY2" s="120"/>
      <c r="QZ2" s="120"/>
      <c r="RA2" s="120"/>
      <c r="RB2" s="120"/>
      <c r="RC2" s="120"/>
      <c r="RD2" s="120"/>
      <c r="RE2" s="120"/>
      <c r="RF2" s="120"/>
      <c r="RG2" s="120"/>
      <c r="RH2" s="120"/>
      <c r="RI2" s="120"/>
      <c r="RJ2" s="120"/>
      <c r="RK2" s="120"/>
      <c r="RL2" s="120"/>
      <c r="RM2" s="120"/>
      <c r="RN2" s="120"/>
      <c r="RO2" s="120"/>
      <c r="RP2" s="120"/>
      <c r="RQ2" s="120"/>
      <c r="RR2" s="120"/>
      <c r="RS2" s="120"/>
      <c r="RT2" s="120"/>
      <c r="RU2" s="120"/>
      <c r="RV2" s="120"/>
      <c r="RW2" s="120"/>
      <c r="RX2" s="120"/>
      <c r="RY2" s="120"/>
      <c r="RZ2" s="120"/>
      <c r="SA2" s="120"/>
      <c r="SB2" s="120"/>
      <c r="SC2" s="120"/>
      <c r="SD2" s="120"/>
      <c r="SE2" s="120"/>
      <c r="SF2" s="120"/>
      <c r="SG2" s="120"/>
      <c r="SH2" s="120"/>
      <c r="SI2" s="120"/>
      <c r="SJ2" s="120"/>
      <c r="SK2" s="120"/>
      <c r="SL2" s="120"/>
      <c r="SM2" s="120"/>
      <c r="SN2" s="120"/>
      <c r="SO2" s="120"/>
      <c r="SP2" s="120"/>
      <c r="SQ2" s="120"/>
      <c r="SR2" s="120"/>
      <c r="SS2" s="120"/>
      <c r="ST2" s="120"/>
      <c r="SU2" s="120"/>
      <c r="SV2" s="120"/>
      <c r="SW2" s="120"/>
      <c r="SX2" s="120"/>
      <c r="SY2" s="120"/>
      <c r="SZ2" s="120"/>
      <c r="TA2" s="120"/>
      <c r="TB2" s="120"/>
      <c r="TC2" s="120"/>
      <c r="TD2" s="120"/>
      <c r="TE2" s="120"/>
      <c r="TF2" s="120"/>
      <c r="TG2" s="120"/>
      <c r="TH2" s="120"/>
      <c r="TI2" s="120"/>
      <c r="TJ2" s="120"/>
      <c r="TK2" s="120"/>
      <c r="TL2" s="120"/>
      <c r="TM2" s="120"/>
      <c r="TN2" s="120"/>
      <c r="TO2" s="120"/>
      <c r="TP2" s="120"/>
      <c r="TQ2" s="120"/>
      <c r="TR2" s="120"/>
      <c r="TS2" s="120"/>
      <c r="TT2" s="120"/>
      <c r="TU2" s="120"/>
      <c r="TV2" s="120"/>
      <c r="TW2" s="120"/>
      <c r="TX2" s="120"/>
      <c r="TY2" s="120"/>
      <c r="TZ2" s="120"/>
      <c r="UA2" s="120"/>
      <c r="UB2" s="120"/>
      <c r="UC2" s="120"/>
      <c r="UD2" s="120"/>
      <c r="UE2" s="120"/>
      <c r="UF2" s="120"/>
      <c r="UG2" s="120"/>
      <c r="UH2" s="120"/>
      <c r="UI2" s="120"/>
      <c r="UJ2" s="120"/>
      <c r="UK2" s="120"/>
      <c r="UL2" s="120"/>
      <c r="UM2" s="120"/>
      <c r="UN2" s="120"/>
      <c r="UO2" s="120"/>
      <c r="UP2" s="120"/>
      <c r="UQ2" s="120"/>
      <c r="UR2" s="120"/>
      <c r="US2" s="120"/>
      <c r="UT2" s="120"/>
      <c r="UU2" s="120"/>
      <c r="UV2" s="120"/>
      <c r="UW2" s="120"/>
      <c r="UX2" s="120"/>
      <c r="UY2" s="120"/>
      <c r="UZ2" s="120"/>
      <c r="VA2" s="120"/>
      <c r="VB2" s="120"/>
      <c r="VC2" s="120"/>
      <c r="VD2" s="120"/>
      <c r="VE2" s="120"/>
      <c r="VF2" s="120"/>
      <c r="VG2" s="120"/>
      <c r="VH2" s="120"/>
      <c r="VI2" s="120"/>
      <c r="VJ2" s="120"/>
      <c r="VK2" s="120"/>
      <c r="VL2" s="120"/>
      <c r="VM2" s="120"/>
      <c r="VN2" s="120"/>
      <c r="VO2" s="120"/>
      <c r="VP2" s="120"/>
      <c r="VQ2" s="120"/>
      <c r="VR2" s="120"/>
      <c r="VS2" s="120"/>
      <c r="VT2" s="120"/>
      <c r="VU2" s="120"/>
      <c r="VV2" s="120"/>
      <c r="VW2" s="120"/>
      <c r="VX2" s="120"/>
      <c r="VY2" s="120"/>
      <c r="VZ2" s="120"/>
      <c r="WA2" s="120"/>
      <c r="WB2" s="120"/>
      <c r="WC2" s="120"/>
      <c r="WD2" s="120"/>
      <c r="WE2" s="120"/>
      <c r="WF2" s="120"/>
      <c r="WG2" s="120"/>
      <c r="WH2" s="120"/>
      <c r="WI2" s="120"/>
      <c r="WJ2" s="120"/>
      <c r="WK2" s="120"/>
      <c r="WL2" s="120"/>
      <c r="WM2" s="120"/>
      <c r="WN2" s="120"/>
      <c r="WO2" s="120"/>
      <c r="WP2" s="120"/>
      <c r="WQ2" s="120"/>
      <c r="WR2" s="120"/>
      <c r="WS2" s="120"/>
      <c r="WT2" s="120"/>
      <c r="WU2" s="120"/>
      <c r="WV2" s="120"/>
      <c r="WW2" s="120"/>
      <c r="WX2" s="120"/>
      <c r="WY2" s="120"/>
      <c r="WZ2" s="120"/>
      <c r="XA2" s="120"/>
      <c r="XB2" s="120"/>
      <c r="XC2" s="120"/>
      <c r="XD2" s="120"/>
      <c r="XE2" s="120"/>
      <c r="XF2" s="120"/>
      <c r="XG2" s="120"/>
      <c r="XH2" s="120"/>
      <c r="XI2" s="120"/>
      <c r="XJ2" s="120"/>
      <c r="XK2" s="120"/>
      <c r="XL2" s="120"/>
      <c r="XM2" s="120"/>
      <c r="XN2" s="120"/>
      <c r="XO2" s="120"/>
      <c r="XP2" s="120"/>
      <c r="XQ2" s="120"/>
      <c r="XR2" s="120"/>
      <c r="XS2" s="120"/>
      <c r="XT2" s="120"/>
      <c r="XU2" s="120"/>
      <c r="XV2" s="120"/>
      <c r="XW2" s="120"/>
      <c r="XX2" s="120"/>
      <c r="XY2" s="120"/>
      <c r="XZ2" s="120"/>
      <c r="YA2" s="120"/>
      <c r="YB2" s="120"/>
      <c r="YC2" s="120"/>
      <c r="YD2" s="120"/>
      <c r="YE2" s="120"/>
      <c r="YF2" s="120"/>
      <c r="YG2" s="120"/>
      <c r="YH2" s="120"/>
      <c r="YI2" s="120"/>
      <c r="YJ2" s="120"/>
      <c r="YK2" s="120"/>
      <c r="YL2" s="120"/>
      <c r="YM2" s="120"/>
      <c r="YN2" s="120"/>
      <c r="YO2" s="120"/>
      <c r="YP2" s="120"/>
      <c r="YQ2" s="120"/>
      <c r="YR2" s="120"/>
      <c r="YS2" s="120"/>
      <c r="YT2" s="120"/>
      <c r="YU2" s="120"/>
      <c r="YV2" s="120"/>
      <c r="YW2" s="120"/>
      <c r="YX2" s="120"/>
      <c r="YY2" s="120"/>
      <c r="YZ2" s="120"/>
      <c r="ZA2" s="120"/>
      <c r="ZB2" s="120"/>
      <c r="ZC2" s="120"/>
      <c r="ZD2" s="120"/>
      <c r="ZE2" s="120"/>
      <c r="ZF2" s="120"/>
      <c r="ZG2" s="120"/>
      <c r="ZH2" s="120"/>
      <c r="ZI2" s="120"/>
      <c r="ZJ2" s="120"/>
      <c r="ZK2" s="120"/>
      <c r="ZL2" s="120"/>
      <c r="ZM2" s="120"/>
      <c r="ZN2" s="120"/>
      <c r="ZO2" s="120"/>
      <c r="ZP2" s="120"/>
      <c r="ZQ2" s="120"/>
      <c r="ZR2" s="120"/>
      <c r="ZS2" s="120"/>
      <c r="ZT2" s="120"/>
      <c r="ZU2" s="120"/>
      <c r="ZV2" s="120"/>
      <c r="ZW2" s="120"/>
      <c r="ZX2" s="120"/>
      <c r="ZY2" s="120"/>
      <c r="ZZ2" s="120"/>
      <c r="AAA2" s="120"/>
      <c r="AAB2" s="120"/>
      <c r="AAC2" s="120"/>
      <c r="AAD2" s="120"/>
      <c r="AAE2" s="120"/>
      <c r="AAF2" s="120"/>
      <c r="AAG2" s="120"/>
      <c r="AAH2" s="120"/>
      <c r="AAI2" s="120"/>
      <c r="AAJ2" s="120"/>
      <c r="AAK2" s="120"/>
      <c r="AAL2" s="120"/>
      <c r="AAM2" s="120"/>
      <c r="AAN2" s="120"/>
      <c r="AAO2" s="120"/>
      <c r="AAP2" s="120"/>
      <c r="AAQ2" s="120"/>
      <c r="AAR2" s="120"/>
      <c r="AAS2" s="120"/>
      <c r="AAT2" s="120"/>
      <c r="AAU2" s="120"/>
      <c r="AAV2" s="120"/>
      <c r="AAW2" s="120"/>
      <c r="AAX2" s="120"/>
      <c r="AAY2" s="120"/>
      <c r="AAZ2" s="120"/>
      <c r="ABA2" s="120"/>
      <c r="ABB2" s="120"/>
      <c r="ABC2" s="120"/>
      <c r="ABD2" s="120"/>
      <c r="ABE2" s="120"/>
      <c r="ABF2" s="120"/>
      <c r="ABG2" s="120"/>
      <c r="ABH2" s="120"/>
      <c r="ABI2" s="120"/>
      <c r="ABJ2" s="120"/>
      <c r="ABK2" s="120"/>
      <c r="ABL2" s="120"/>
      <c r="ABM2" s="120"/>
      <c r="ABN2" s="120"/>
      <c r="ABO2" s="120"/>
      <c r="ABP2" s="120"/>
      <c r="ABQ2" s="120"/>
      <c r="ABR2" s="120"/>
      <c r="ABS2" s="120"/>
      <c r="ABT2" s="120"/>
      <c r="ABU2" s="120"/>
      <c r="ABV2" s="120"/>
      <c r="ABW2" s="120"/>
      <c r="ABX2" s="120"/>
      <c r="ABY2" s="120"/>
      <c r="ABZ2" s="120"/>
      <c r="ACA2" s="120"/>
      <c r="ACB2" s="120"/>
      <c r="ACC2" s="120"/>
      <c r="ACD2" s="120"/>
      <c r="ACE2" s="120"/>
      <c r="ACF2" s="120"/>
      <c r="ACG2" s="120"/>
      <c r="ACH2" s="120"/>
      <c r="ACI2" s="120"/>
      <c r="ACJ2" s="120"/>
      <c r="ACK2" s="120"/>
      <c r="ACL2" s="120"/>
      <c r="ACM2" s="120"/>
      <c r="ACN2" s="120"/>
      <c r="ACO2" s="120"/>
      <c r="ACP2" s="120"/>
      <c r="ACQ2" s="120"/>
      <c r="ACR2" s="120"/>
      <c r="ACS2" s="120"/>
      <c r="ACT2" s="120"/>
      <c r="ACU2" s="120"/>
      <c r="ACV2" s="120"/>
      <c r="ACW2" s="120"/>
      <c r="ACX2" s="120"/>
      <c r="ACY2" s="120"/>
      <c r="ACZ2" s="120"/>
      <c r="ADA2" s="120"/>
      <c r="ADB2" s="120"/>
      <c r="ADC2" s="120"/>
      <c r="ADD2" s="120"/>
      <c r="ADE2" s="120"/>
      <c r="ADF2" s="120"/>
      <c r="ADG2" s="120"/>
      <c r="ADH2" s="120"/>
      <c r="ADI2" s="120"/>
      <c r="ADJ2" s="120"/>
      <c r="ADK2" s="120"/>
      <c r="ADL2" s="120"/>
      <c r="ADM2" s="120"/>
      <c r="ADN2" s="120"/>
      <c r="ADO2" s="120"/>
      <c r="ADP2" s="120"/>
      <c r="ADQ2" s="120"/>
      <c r="ADR2" s="120"/>
      <c r="ADS2" s="120"/>
      <c r="ADT2" s="120"/>
      <c r="ADU2" s="120"/>
      <c r="ADV2" s="120"/>
      <c r="ADW2" s="120"/>
      <c r="ADX2" s="120"/>
      <c r="ADY2" s="120"/>
      <c r="ADZ2" s="120"/>
      <c r="AEA2" s="120"/>
      <c r="AEB2" s="120"/>
      <c r="AEC2" s="120"/>
      <c r="AED2" s="120"/>
      <c r="AEE2" s="120"/>
      <c r="AEF2" s="120"/>
      <c r="AEG2" s="120"/>
      <c r="AEH2" s="120"/>
      <c r="AEI2" s="120"/>
      <c r="AEJ2" s="120"/>
      <c r="AEK2" s="120"/>
      <c r="AEL2" s="120"/>
      <c r="AEM2" s="120"/>
      <c r="AEN2" s="120"/>
      <c r="AEO2" s="120"/>
      <c r="AEP2" s="120"/>
      <c r="AEQ2" s="120"/>
      <c r="AER2" s="120"/>
      <c r="AES2" s="120"/>
      <c r="AET2" s="120"/>
      <c r="AEU2" s="120"/>
      <c r="AEV2" s="120"/>
      <c r="AEW2" s="120"/>
      <c r="AEX2" s="120"/>
      <c r="AEY2" s="120"/>
      <c r="AEZ2" s="120"/>
      <c r="AFA2" s="120"/>
      <c r="AFB2" s="120"/>
      <c r="AFC2" s="120"/>
      <c r="AFD2" s="120"/>
      <c r="AFE2" s="120"/>
      <c r="AFF2" s="120"/>
      <c r="AFG2" s="120"/>
      <c r="AFH2" s="120"/>
      <c r="AFI2" s="120"/>
      <c r="AFJ2" s="120"/>
      <c r="AFK2" s="120"/>
      <c r="AFL2" s="120"/>
      <c r="AFM2" s="120"/>
      <c r="AFN2" s="120"/>
      <c r="AFO2" s="120"/>
      <c r="AFP2" s="120"/>
      <c r="AFQ2" s="120"/>
      <c r="AFR2" s="120"/>
      <c r="AFS2" s="120"/>
      <c r="AFT2" s="120"/>
      <c r="AFU2" s="120"/>
      <c r="AFV2" s="120"/>
      <c r="AFW2" s="120"/>
      <c r="AFX2" s="120"/>
      <c r="AFY2" s="120"/>
      <c r="AFZ2" s="120"/>
      <c r="AGA2" s="120"/>
      <c r="AGB2" s="120"/>
      <c r="AGC2" s="120"/>
      <c r="AGD2" s="120"/>
      <c r="AGE2" s="120"/>
      <c r="AGF2" s="120"/>
      <c r="AGG2" s="120"/>
      <c r="AGH2" s="120"/>
      <c r="AGI2" s="120"/>
      <c r="AGJ2" s="120"/>
      <c r="AGK2" s="120"/>
      <c r="AGL2" s="120"/>
      <c r="AGM2" s="120"/>
      <c r="AGN2" s="120"/>
      <c r="AGO2" s="120"/>
      <c r="AGP2" s="120"/>
      <c r="AGQ2" s="120"/>
      <c r="AGR2" s="120"/>
      <c r="AGS2" s="120"/>
      <c r="AGT2" s="120"/>
      <c r="AGU2" s="120"/>
      <c r="AGV2" s="120"/>
      <c r="AGW2" s="120"/>
      <c r="AGX2" s="120"/>
      <c r="AGY2" s="120"/>
      <c r="AGZ2" s="120"/>
      <c r="AHA2" s="120"/>
      <c r="AHB2" s="120"/>
      <c r="AHC2" s="120"/>
      <c r="AHD2" s="120"/>
      <c r="AHE2" s="120"/>
      <c r="AHF2" s="120"/>
      <c r="AHG2" s="120"/>
      <c r="AHH2" s="120"/>
      <c r="AHI2" s="120"/>
      <c r="AHJ2" s="120"/>
      <c r="AHK2" s="120"/>
      <c r="AHL2" s="120"/>
      <c r="AHM2" s="120"/>
      <c r="AHN2" s="120"/>
      <c r="AHO2" s="120"/>
      <c r="AHP2" s="120"/>
      <c r="AHQ2" s="120"/>
      <c r="AHR2" s="120"/>
      <c r="AHS2" s="120"/>
      <c r="AHT2" s="120"/>
      <c r="AHU2" s="120"/>
      <c r="AHV2" s="120"/>
      <c r="AHW2" s="120"/>
      <c r="AHX2" s="120"/>
      <c r="AHY2" s="120"/>
      <c r="AHZ2" s="120"/>
      <c r="AIA2" s="120"/>
      <c r="AIB2" s="120"/>
      <c r="AIC2" s="120"/>
      <c r="AID2" s="120"/>
      <c r="AIE2" s="120"/>
      <c r="AIF2" s="120"/>
      <c r="AIG2" s="120"/>
      <c r="AIH2" s="120"/>
      <c r="AII2" s="120"/>
      <c r="AIJ2" s="120"/>
      <c r="AIK2" s="120"/>
      <c r="AIL2" s="120"/>
      <c r="AIM2" s="120"/>
      <c r="AIN2" s="120"/>
      <c r="AIO2" s="120"/>
      <c r="AIP2" s="120"/>
      <c r="AIQ2" s="120"/>
      <c r="AIR2" s="120"/>
      <c r="AIS2" s="120"/>
      <c r="AIT2" s="120"/>
      <c r="AIU2" s="120"/>
      <c r="AIV2" s="120"/>
      <c r="AIW2" s="120"/>
      <c r="AIX2" s="120"/>
      <c r="AIY2" s="120"/>
      <c r="AIZ2" s="120"/>
      <c r="AJA2" s="120"/>
      <c r="AJB2" s="120"/>
      <c r="AJC2" s="120"/>
      <c r="AJD2" s="120"/>
      <c r="AJE2" s="120"/>
      <c r="AJF2" s="120"/>
      <c r="AJG2" s="120"/>
      <c r="AJH2" s="120"/>
      <c r="AJI2" s="120"/>
      <c r="AJJ2" s="120"/>
      <c r="AJK2" s="120"/>
      <c r="AJL2" s="120"/>
      <c r="AJM2" s="120"/>
      <c r="AJN2" s="120"/>
      <c r="AJO2" s="120"/>
      <c r="AJP2" s="120"/>
      <c r="AJQ2" s="120"/>
      <c r="AJR2" s="120"/>
      <c r="AJS2" s="120"/>
      <c r="AJT2" s="120"/>
      <c r="AJU2" s="120"/>
      <c r="AJV2" s="120"/>
      <c r="AJW2" s="120"/>
      <c r="AJX2" s="120"/>
      <c r="AJY2" s="120"/>
      <c r="AJZ2" s="120"/>
      <c r="AKA2" s="120"/>
      <c r="AKB2" s="120"/>
      <c r="AKC2" s="120"/>
      <c r="AKD2" s="120"/>
      <c r="AKE2" s="120"/>
      <c r="AKF2" s="120"/>
      <c r="AKG2" s="120"/>
      <c r="AKH2" s="120"/>
      <c r="AKI2" s="120"/>
      <c r="AKJ2" s="120"/>
      <c r="AKK2" s="120"/>
      <c r="AKL2" s="120"/>
      <c r="AKM2" s="120"/>
      <c r="AKN2" s="120"/>
      <c r="AKO2" s="120"/>
      <c r="AKP2" s="120"/>
      <c r="AKQ2" s="120"/>
      <c r="AKR2" s="120"/>
      <c r="AKS2" s="120"/>
      <c r="AKT2" s="120"/>
      <c r="AKU2" s="120"/>
      <c r="AKV2" s="120"/>
      <c r="AKW2" s="120"/>
      <c r="AKX2" s="120"/>
      <c r="AKY2" s="120"/>
      <c r="AKZ2" s="120"/>
      <c r="ALA2" s="120"/>
      <c r="ALB2" s="120"/>
      <c r="ALC2" s="120"/>
      <c r="ALD2" s="120"/>
      <c r="ALE2" s="120"/>
      <c r="ALF2" s="120"/>
      <c r="ALG2" s="120"/>
      <c r="ALH2" s="120"/>
      <c r="ALI2" s="120"/>
      <c r="ALJ2" s="120"/>
      <c r="ALK2" s="120"/>
      <c r="ALL2" s="120"/>
      <c r="ALM2" s="120"/>
      <c r="ALN2" s="120"/>
      <c r="ALO2" s="120"/>
      <c r="ALP2" s="120"/>
      <c r="ALQ2" s="120"/>
      <c r="ALR2" s="120"/>
      <c r="ALS2" s="120"/>
      <c r="ALT2" s="120"/>
      <c r="ALU2" s="120"/>
      <c r="ALV2" s="120"/>
      <c r="ALW2" s="120"/>
      <c r="ALX2" s="120"/>
      <c r="ALY2" s="120"/>
      <c r="ALZ2" s="120"/>
      <c r="AMA2" s="120"/>
      <c r="AMB2" s="120"/>
      <c r="AMC2" s="120"/>
      <c r="AMD2" s="120"/>
      <c r="AME2" s="120"/>
      <c r="AMF2" s="120"/>
      <c r="AMG2" s="120"/>
      <c r="AMH2" s="120"/>
      <c r="AMI2" s="120"/>
      <c r="AMJ2" s="120"/>
      <c r="AMK2" s="120"/>
      <c r="AML2" s="120"/>
      <c r="AMM2" s="120"/>
      <c r="AMN2" s="120"/>
      <c r="AMO2" s="120"/>
      <c r="AMP2" s="120"/>
      <c r="AMQ2" s="120"/>
      <c r="AMR2" s="120"/>
      <c r="AMS2" s="120"/>
      <c r="AMT2" s="120"/>
      <c r="AMU2" s="120"/>
      <c r="AMV2" s="120"/>
      <c r="AMW2" s="120"/>
      <c r="AMX2" s="120"/>
      <c r="AMY2" s="120"/>
      <c r="AMZ2" s="120"/>
      <c r="ANA2" s="120"/>
      <c r="ANB2" s="120"/>
      <c r="ANC2" s="120"/>
      <c r="AND2" s="120"/>
      <c r="ANE2" s="120"/>
      <c r="ANF2" s="120"/>
      <c r="ANG2" s="120"/>
      <c r="ANH2" s="120"/>
      <c r="ANI2" s="120"/>
      <c r="ANJ2" s="120"/>
      <c r="ANK2" s="120"/>
      <c r="ANL2" s="120"/>
      <c r="ANM2" s="120"/>
      <c r="ANN2" s="120"/>
      <c r="ANO2" s="120"/>
      <c r="ANP2" s="120"/>
      <c r="ANQ2" s="120"/>
      <c r="ANR2" s="120"/>
      <c r="ANS2" s="120"/>
      <c r="ANT2" s="120"/>
      <c r="ANU2" s="120"/>
      <c r="ANV2" s="120"/>
      <c r="ANW2" s="120"/>
      <c r="ANX2" s="120"/>
      <c r="ANY2" s="120"/>
      <c r="ANZ2" s="120"/>
      <c r="AOA2" s="120"/>
      <c r="AOB2" s="120"/>
      <c r="AOC2" s="120"/>
      <c r="AOD2" s="120"/>
      <c r="AOE2" s="120"/>
      <c r="AOF2" s="120"/>
      <c r="AOG2" s="120"/>
      <c r="AOH2" s="120"/>
      <c r="AOI2" s="120"/>
      <c r="AOJ2" s="120"/>
      <c r="AOK2" s="120"/>
      <c r="AOL2" s="120"/>
      <c r="AOM2" s="120"/>
      <c r="AON2" s="120"/>
      <c r="AOO2" s="120"/>
      <c r="AOP2" s="120"/>
      <c r="AOQ2" s="120"/>
      <c r="AOR2" s="120"/>
      <c r="AOS2" s="120"/>
      <c r="AOT2" s="120"/>
      <c r="AOU2" s="120"/>
      <c r="AOV2" s="120"/>
      <c r="AOW2" s="120"/>
      <c r="AOX2" s="120"/>
      <c r="AOY2" s="120"/>
      <c r="AOZ2" s="120"/>
      <c r="APA2" s="120"/>
      <c r="APB2" s="120"/>
      <c r="APC2" s="120"/>
      <c r="APD2" s="120"/>
      <c r="APE2" s="120"/>
      <c r="APF2" s="120"/>
      <c r="APG2" s="120"/>
      <c r="APH2" s="120"/>
      <c r="API2" s="120"/>
      <c r="APJ2" s="120"/>
      <c r="APK2" s="120"/>
      <c r="APL2" s="120"/>
      <c r="APM2" s="120"/>
      <c r="APN2" s="120"/>
      <c r="APO2" s="120"/>
      <c r="APP2" s="120"/>
      <c r="APQ2" s="120"/>
      <c r="APR2" s="120"/>
      <c r="APS2" s="120"/>
      <c r="APT2" s="120"/>
      <c r="APU2" s="120"/>
      <c r="APV2" s="120"/>
      <c r="APW2" s="120"/>
      <c r="APX2" s="120"/>
      <c r="APY2" s="120"/>
      <c r="APZ2" s="120"/>
      <c r="AQA2" s="120"/>
      <c r="AQB2" s="120"/>
      <c r="AQC2" s="120"/>
      <c r="AQD2" s="120"/>
      <c r="AQE2" s="120"/>
      <c r="AQF2" s="120"/>
      <c r="AQG2" s="120"/>
      <c r="AQH2" s="120"/>
      <c r="AQI2" s="120"/>
      <c r="AQJ2" s="120"/>
      <c r="AQK2" s="120"/>
      <c r="AQL2" s="120"/>
      <c r="AQM2" s="120"/>
      <c r="AQN2" s="120"/>
      <c r="AQO2" s="120"/>
      <c r="AQP2" s="120"/>
      <c r="AQQ2" s="120"/>
      <c r="AQR2" s="120"/>
      <c r="AQS2" s="120"/>
      <c r="AQT2" s="120"/>
      <c r="AQU2" s="120"/>
      <c r="AQV2" s="120"/>
      <c r="AQW2" s="120"/>
      <c r="AQX2" s="120"/>
      <c r="AQY2" s="120"/>
      <c r="AQZ2" s="120"/>
      <c r="ARA2" s="120"/>
      <c r="ARB2" s="120"/>
      <c r="ARC2" s="120"/>
      <c r="ARD2" s="120"/>
      <c r="ARE2" s="120"/>
      <c r="ARF2" s="120"/>
      <c r="ARG2" s="120"/>
      <c r="ARH2" s="120"/>
      <c r="ARI2" s="120"/>
      <c r="ARJ2" s="120"/>
      <c r="ARK2" s="120"/>
      <c r="ARL2" s="120"/>
      <c r="ARM2" s="120"/>
      <c r="ARN2" s="120"/>
      <c r="ARO2" s="120"/>
      <c r="ARP2" s="120"/>
      <c r="ARQ2" s="120"/>
      <c r="ARR2" s="120"/>
      <c r="ARS2" s="120"/>
      <c r="ART2" s="120"/>
      <c r="ARU2" s="120"/>
      <c r="ARV2" s="120"/>
      <c r="ARW2" s="120"/>
      <c r="ARX2" s="120"/>
      <c r="ARY2" s="120"/>
      <c r="ARZ2" s="120"/>
      <c r="ASA2" s="120"/>
      <c r="ASB2" s="120"/>
      <c r="ASC2" s="120"/>
      <c r="ASD2" s="120"/>
      <c r="ASE2" s="120"/>
      <c r="ASF2" s="120"/>
      <c r="ASG2" s="120"/>
      <c r="ASH2" s="120"/>
      <c r="ASI2" s="120"/>
      <c r="ASJ2" s="120"/>
      <c r="ASK2" s="120"/>
      <c r="ASL2" s="120"/>
      <c r="ASM2" s="120"/>
      <c r="ASN2" s="120"/>
      <c r="ASO2" s="120"/>
      <c r="ASP2" s="120"/>
      <c r="ASQ2" s="120"/>
      <c r="ASR2" s="120"/>
      <c r="ASS2" s="120"/>
      <c r="AST2" s="120"/>
      <c r="ASU2" s="120"/>
      <c r="ASV2" s="120"/>
      <c r="ASW2" s="120"/>
      <c r="ASX2" s="120"/>
      <c r="ASY2" s="120"/>
      <c r="ASZ2" s="120"/>
      <c r="ATA2" s="120"/>
      <c r="ATB2" s="120"/>
      <c r="ATC2" s="120"/>
      <c r="ATD2" s="120"/>
      <c r="ATE2" s="120"/>
      <c r="ATF2" s="120"/>
      <c r="ATG2" s="120"/>
      <c r="ATH2" s="120"/>
      <c r="ATI2" s="120"/>
      <c r="ATJ2" s="120"/>
      <c r="ATK2" s="120"/>
      <c r="ATL2" s="120"/>
      <c r="ATM2" s="120"/>
      <c r="ATN2" s="120"/>
      <c r="ATO2" s="120"/>
      <c r="ATP2" s="120"/>
      <c r="ATQ2" s="120"/>
      <c r="ATR2" s="120"/>
      <c r="ATS2" s="120"/>
      <c r="ATT2" s="120"/>
      <c r="ATU2" s="120"/>
      <c r="ATV2" s="120"/>
      <c r="ATW2" s="120"/>
      <c r="ATX2" s="120"/>
      <c r="ATY2" s="120"/>
      <c r="ATZ2" s="120"/>
      <c r="AUA2" s="120"/>
      <c r="AUB2" s="120"/>
      <c r="AUC2" s="120"/>
      <c r="AUD2" s="120"/>
      <c r="AUE2" s="120"/>
      <c r="AUF2" s="120"/>
      <c r="AUG2" s="120"/>
      <c r="AUH2" s="120"/>
      <c r="AUI2" s="120"/>
      <c r="AUJ2" s="120"/>
      <c r="AUK2" s="120"/>
      <c r="AUL2" s="120"/>
      <c r="AUM2" s="120"/>
      <c r="AUN2" s="120"/>
      <c r="AUO2" s="120"/>
      <c r="AUP2" s="120"/>
      <c r="AUQ2" s="120"/>
      <c r="AUR2" s="120"/>
      <c r="AUS2" s="120"/>
      <c r="AUT2" s="120"/>
      <c r="AUU2" s="120"/>
      <c r="AUV2" s="120"/>
      <c r="AUW2" s="120"/>
      <c r="AUX2" s="120"/>
      <c r="AUY2" s="120"/>
      <c r="AUZ2" s="120"/>
      <c r="AVA2" s="120"/>
      <c r="AVB2" s="120"/>
      <c r="AVC2" s="120"/>
      <c r="AVD2" s="120"/>
      <c r="AVE2" s="120"/>
      <c r="AVF2" s="120"/>
      <c r="AVG2" s="120"/>
      <c r="AVH2" s="120"/>
      <c r="AVI2" s="120"/>
      <c r="AVJ2" s="120"/>
      <c r="AVK2" s="120"/>
      <c r="AVL2" s="120"/>
      <c r="AVM2" s="120"/>
      <c r="AVN2" s="120"/>
      <c r="AVO2" s="120"/>
      <c r="AVP2" s="120"/>
      <c r="AVQ2" s="120"/>
      <c r="AVR2" s="120"/>
      <c r="AVS2" s="120"/>
      <c r="AVT2" s="120"/>
      <c r="AVU2" s="120"/>
      <c r="AVV2" s="120"/>
      <c r="AVW2" s="120"/>
      <c r="AVX2" s="120"/>
      <c r="AVY2" s="120"/>
      <c r="AVZ2" s="120"/>
      <c r="AWA2" s="120"/>
      <c r="AWB2" s="120"/>
      <c r="AWC2" s="120"/>
      <c r="AWD2" s="120"/>
      <c r="AWE2" s="120"/>
      <c r="AWF2" s="120"/>
      <c r="AWG2" s="120"/>
      <c r="AWH2" s="120"/>
      <c r="AWI2" s="120"/>
      <c r="AWJ2" s="120"/>
      <c r="AWK2" s="120"/>
      <c r="AWL2" s="120"/>
      <c r="AWM2" s="120"/>
      <c r="AWN2" s="120"/>
      <c r="AWO2" s="120"/>
      <c r="AWP2" s="120"/>
      <c r="AWQ2" s="120"/>
      <c r="AWR2" s="120"/>
      <c r="AWS2" s="120"/>
      <c r="AWT2" s="120"/>
      <c r="AWU2" s="120"/>
      <c r="AWV2" s="120"/>
      <c r="AWW2" s="120"/>
      <c r="AWX2" s="120"/>
      <c r="AWY2" s="120"/>
      <c r="AWZ2" s="120"/>
      <c r="AXA2" s="120"/>
      <c r="AXB2" s="120"/>
      <c r="AXC2" s="120"/>
      <c r="AXD2" s="120"/>
      <c r="AXE2" s="120"/>
      <c r="AXF2" s="120"/>
      <c r="AXG2" s="120"/>
      <c r="AXH2" s="120"/>
      <c r="AXI2" s="120"/>
      <c r="AXJ2" s="120"/>
      <c r="AXK2" s="120"/>
      <c r="AXL2" s="120"/>
      <c r="AXM2" s="120"/>
      <c r="AXN2" s="120"/>
      <c r="AXO2" s="120"/>
      <c r="AXP2" s="120"/>
      <c r="AXQ2" s="120"/>
      <c r="AXR2" s="120"/>
      <c r="AXS2" s="120"/>
      <c r="AXT2" s="120"/>
      <c r="AXU2" s="120"/>
      <c r="AXV2" s="120"/>
      <c r="AXW2" s="120"/>
      <c r="AXX2" s="120"/>
      <c r="AXY2" s="120"/>
      <c r="AXZ2" s="120"/>
      <c r="AYA2" s="120"/>
      <c r="AYB2" s="120"/>
      <c r="AYC2" s="120"/>
      <c r="AYD2" s="120"/>
      <c r="AYE2" s="120"/>
      <c r="AYF2" s="120"/>
      <c r="AYG2" s="120"/>
      <c r="AYH2" s="120"/>
      <c r="AYI2" s="120"/>
      <c r="AYJ2" s="120"/>
      <c r="AYK2" s="120"/>
      <c r="AYL2" s="120"/>
      <c r="AYM2" s="120"/>
      <c r="AYN2" s="120"/>
      <c r="AYO2" s="120"/>
      <c r="AYP2" s="120"/>
      <c r="AYQ2" s="120"/>
      <c r="AYR2" s="120"/>
      <c r="AYS2" s="120"/>
      <c r="AYT2" s="120"/>
      <c r="AYU2" s="120"/>
      <c r="AYV2" s="120"/>
      <c r="AYW2" s="120"/>
      <c r="AYX2" s="120"/>
      <c r="AYY2" s="120"/>
      <c r="AYZ2" s="120"/>
      <c r="AZA2" s="120"/>
      <c r="AZB2" s="120"/>
      <c r="AZC2" s="120"/>
      <c r="AZD2" s="120"/>
      <c r="AZE2" s="120"/>
      <c r="AZF2" s="120"/>
      <c r="AZG2" s="120"/>
      <c r="AZH2" s="120"/>
      <c r="AZI2" s="120"/>
      <c r="AZJ2" s="120"/>
      <c r="AZK2" s="120"/>
      <c r="AZL2" s="120"/>
      <c r="AZM2" s="120"/>
      <c r="AZN2" s="120"/>
      <c r="AZO2" s="120"/>
      <c r="AZP2" s="120"/>
      <c r="AZQ2" s="120"/>
      <c r="AZR2" s="120"/>
      <c r="AZS2" s="120"/>
      <c r="AZT2" s="120"/>
      <c r="AZU2" s="120"/>
      <c r="AZV2" s="120"/>
      <c r="AZW2" s="120"/>
      <c r="AZX2" s="120"/>
      <c r="AZY2" s="120"/>
      <c r="AZZ2" s="120"/>
      <c r="BAA2" s="120"/>
      <c r="BAB2" s="120"/>
      <c r="BAC2" s="120"/>
      <c r="BAD2" s="120"/>
      <c r="BAE2" s="120"/>
      <c r="BAF2" s="120"/>
      <c r="BAG2" s="120"/>
      <c r="BAH2" s="120"/>
      <c r="BAI2" s="120"/>
      <c r="BAJ2" s="120"/>
      <c r="BAK2" s="120"/>
      <c r="BAL2" s="120"/>
      <c r="BAM2" s="120"/>
      <c r="BAN2" s="120"/>
      <c r="BAO2" s="120"/>
      <c r="BAP2" s="120"/>
      <c r="BAQ2" s="120"/>
      <c r="BAR2" s="120"/>
      <c r="BAS2" s="120"/>
      <c r="BAT2" s="120"/>
      <c r="BAU2" s="120"/>
      <c r="BAV2" s="120"/>
      <c r="BAW2" s="120"/>
      <c r="BAX2" s="120"/>
      <c r="BAY2" s="120"/>
      <c r="BAZ2" s="120"/>
      <c r="BBA2" s="120"/>
      <c r="BBB2" s="120"/>
      <c r="BBC2" s="120"/>
      <c r="BBD2" s="120"/>
      <c r="BBE2" s="120"/>
      <c r="BBF2" s="120"/>
      <c r="BBG2" s="120"/>
      <c r="BBH2" s="120"/>
      <c r="BBI2" s="120"/>
      <c r="BBJ2" s="120"/>
      <c r="BBK2" s="120"/>
      <c r="BBL2" s="120"/>
      <c r="BBM2" s="120"/>
      <c r="BBN2" s="120"/>
      <c r="BBO2" s="120"/>
      <c r="BBP2" s="120"/>
      <c r="BBQ2" s="120"/>
      <c r="BBR2" s="120"/>
      <c r="BBS2" s="120"/>
      <c r="BBT2" s="120"/>
      <c r="BBU2" s="120"/>
      <c r="BBV2" s="120"/>
      <c r="BBW2" s="120"/>
      <c r="BBX2" s="120"/>
      <c r="BBY2" s="120"/>
      <c r="BBZ2" s="120"/>
      <c r="BCA2" s="120"/>
      <c r="BCB2" s="120"/>
      <c r="BCC2" s="120"/>
      <c r="BCD2" s="120"/>
      <c r="BCE2" s="120"/>
      <c r="BCF2" s="120"/>
      <c r="BCG2" s="120"/>
      <c r="BCH2" s="120"/>
      <c r="BCI2" s="120"/>
      <c r="BCJ2" s="120"/>
      <c r="BCK2" s="120"/>
      <c r="BCL2" s="120"/>
      <c r="BCM2" s="120"/>
      <c r="BCN2" s="120"/>
      <c r="BCO2" s="120"/>
      <c r="BCP2" s="120"/>
      <c r="BCQ2" s="120"/>
      <c r="BCR2" s="120"/>
      <c r="BCS2" s="120"/>
      <c r="BCT2" s="120"/>
      <c r="BCU2" s="120"/>
      <c r="BCV2" s="120"/>
      <c r="BCW2" s="120"/>
      <c r="BCX2" s="120"/>
      <c r="BCY2" s="120"/>
      <c r="BCZ2" s="120"/>
      <c r="BDA2" s="120"/>
      <c r="BDB2" s="120"/>
      <c r="BDC2" s="120"/>
      <c r="BDD2" s="120"/>
      <c r="BDE2" s="120"/>
      <c r="BDF2" s="120"/>
      <c r="BDG2" s="120"/>
      <c r="BDH2" s="120"/>
      <c r="BDI2" s="120"/>
      <c r="BDJ2" s="120"/>
      <c r="BDK2" s="120"/>
      <c r="BDL2" s="120"/>
      <c r="BDM2" s="120"/>
      <c r="BDN2" s="120"/>
      <c r="BDO2" s="120"/>
      <c r="BDP2" s="120"/>
      <c r="BDQ2" s="120"/>
      <c r="BDR2" s="120"/>
      <c r="BDS2" s="120"/>
      <c r="BDT2" s="120"/>
      <c r="BDU2" s="120"/>
      <c r="BDV2" s="120"/>
      <c r="BDW2" s="120"/>
      <c r="BDX2" s="120"/>
      <c r="BDY2" s="120"/>
      <c r="BDZ2" s="120"/>
      <c r="BEA2" s="120"/>
      <c r="BEB2" s="120"/>
      <c r="BEC2" s="120"/>
      <c r="BED2" s="120"/>
      <c r="BEE2" s="120"/>
      <c r="BEF2" s="120"/>
      <c r="BEG2" s="120"/>
      <c r="BEH2" s="120"/>
      <c r="BEI2" s="120"/>
      <c r="BEJ2" s="120"/>
      <c r="BEK2" s="120"/>
      <c r="BEL2" s="120"/>
      <c r="BEM2" s="120"/>
      <c r="BEN2" s="120"/>
      <c r="BEO2" s="120"/>
      <c r="BEP2" s="120"/>
      <c r="BEQ2" s="120"/>
      <c r="BER2" s="120"/>
      <c r="BES2" s="120"/>
      <c r="BET2" s="120"/>
      <c r="BEU2" s="120"/>
      <c r="BEV2" s="120"/>
      <c r="BEW2" s="120"/>
      <c r="BEX2" s="120"/>
      <c r="BEY2" s="120"/>
      <c r="BEZ2" s="120"/>
      <c r="BFA2" s="120"/>
      <c r="BFB2" s="120"/>
      <c r="BFC2" s="120"/>
      <c r="BFD2" s="120"/>
      <c r="BFE2" s="120"/>
      <c r="BFF2" s="120"/>
      <c r="BFG2" s="120"/>
      <c r="BFH2" s="120"/>
      <c r="BFI2" s="120"/>
      <c r="BFJ2" s="120"/>
      <c r="BFK2" s="120"/>
      <c r="BFL2" s="120"/>
      <c r="BFM2" s="120"/>
      <c r="BFN2" s="120"/>
      <c r="BFO2" s="120"/>
      <c r="BFP2" s="120"/>
      <c r="BFQ2" s="120"/>
      <c r="BFR2" s="120"/>
      <c r="BFS2" s="120"/>
      <c r="BFT2" s="120"/>
      <c r="BFU2" s="120"/>
      <c r="BFV2" s="120"/>
      <c r="BFW2" s="120"/>
      <c r="BFX2" s="120"/>
      <c r="BFY2" s="120"/>
      <c r="BFZ2" s="120"/>
      <c r="BGA2" s="120"/>
      <c r="BGB2" s="120"/>
      <c r="BGC2" s="120"/>
      <c r="BGD2" s="120"/>
      <c r="BGE2" s="120"/>
      <c r="BGF2" s="120"/>
      <c r="BGG2" s="120"/>
      <c r="BGH2" s="120"/>
      <c r="BGI2" s="120"/>
      <c r="BGJ2" s="120"/>
      <c r="BGK2" s="120"/>
      <c r="BGL2" s="120"/>
      <c r="BGM2" s="120"/>
      <c r="BGN2" s="120"/>
      <c r="BGO2" s="120"/>
      <c r="BGP2" s="120"/>
      <c r="BGQ2" s="120"/>
      <c r="BGR2" s="120"/>
      <c r="BGS2" s="120"/>
      <c r="BGT2" s="120"/>
      <c r="BGU2" s="120"/>
      <c r="BGV2" s="120"/>
      <c r="BGW2" s="120"/>
      <c r="BGX2" s="120"/>
      <c r="BGY2" s="120"/>
      <c r="BGZ2" s="120"/>
      <c r="BHA2" s="120"/>
      <c r="BHB2" s="120"/>
      <c r="BHC2" s="120"/>
      <c r="BHD2" s="120"/>
      <c r="BHE2" s="120"/>
      <c r="BHF2" s="120"/>
      <c r="BHG2" s="120"/>
      <c r="BHH2" s="120"/>
      <c r="BHI2" s="120"/>
      <c r="BHJ2" s="120"/>
      <c r="BHK2" s="120"/>
      <c r="BHL2" s="120"/>
      <c r="BHM2" s="120"/>
      <c r="BHN2" s="120"/>
      <c r="BHO2" s="120"/>
      <c r="BHP2" s="120"/>
      <c r="BHQ2" s="120"/>
      <c r="BHR2" s="120"/>
      <c r="BHS2" s="120"/>
      <c r="BHT2" s="120"/>
      <c r="BHU2" s="120"/>
      <c r="BHV2" s="120"/>
      <c r="BHW2" s="120"/>
      <c r="BHX2" s="120"/>
      <c r="BHY2" s="120"/>
      <c r="BHZ2" s="120"/>
      <c r="BIA2" s="120"/>
      <c r="BIB2" s="120"/>
      <c r="BIC2" s="120"/>
      <c r="BID2" s="120"/>
      <c r="BIE2" s="120"/>
      <c r="BIF2" s="120"/>
      <c r="BIG2" s="120"/>
      <c r="BIH2" s="120"/>
      <c r="BII2" s="120"/>
      <c r="BIJ2" s="120"/>
      <c r="BIK2" s="120"/>
      <c r="BIL2" s="120"/>
      <c r="BIM2" s="120"/>
      <c r="BIN2" s="120"/>
      <c r="BIO2" s="120"/>
      <c r="BIP2" s="120"/>
      <c r="BIQ2" s="120"/>
      <c r="BIR2" s="120"/>
      <c r="BIS2" s="120"/>
      <c r="BIT2" s="120"/>
      <c r="BIU2" s="120"/>
      <c r="BIV2" s="120"/>
      <c r="BIW2" s="120"/>
      <c r="BIX2" s="120"/>
      <c r="BIY2" s="120"/>
      <c r="BIZ2" s="120"/>
      <c r="BJA2" s="120"/>
      <c r="BJB2" s="120"/>
      <c r="BJC2" s="120"/>
      <c r="BJD2" s="120"/>
      <c r="BJE2" s="120"/>
      <c r="BJF2" s="120"/>
      <c r="BJG2" s="120"/>
      <c r="BJH2" s="120"/>
      <c r="BJI2" s="120"/>
      <c r="BJJ2" s="120"/>
      <c r="BJK2" s="120"/>
      <c r="BJL2" s="120"/>
      <c r="BJM2" s="120"/>
      <c r="BJN2" s="120"/>
      <c r="BJO2" s="120"/>
      <c r="BJP2" s="120"/>
      <c r="BJQ2" s="120"/>
      <c r="BJR2" s="120"/>
      <c r="BJS2" s="120"/>
      <c r="BJT2" s="120"/>
      <c r="BJU2" s="120"/>
      <c r="BJV2" s="120"/>
      <c r="BJW2" s="120"/>
      <c r="BJX2" s="120"/>
      <c r="BJY2" s="120"/>
      <c r="BJZ2" s="120"/>
      <c r="BKA2" s="120"/>
      <c r="BKB2" s="120"/>
      <c r="BKC2" s="120"/>
      <c r="BKD2" s="120"/>
      <c r="BKE2" s="120"/>
      <c r="BKF2" s="120"/>
      <c r="BKG2" s="120"/>
      <c r="BKH2" s="120"/>
      <c r="BKI2" s="120"/>
      <c r="BKJ2" s="120"/>
      <c r="BKK2" s="120"/>
      <c r="BKL2" s="120"/>
      <c r="BKM2" s="120"/>
      <c r="BKN2" s="120"/>
      <c r="BKO2" s="120"/>
      <c r="BKP2" s="120"/>
      <c r="BKQ2" s="120"/>
      <c r="BKR2" s="120"/>
      <c r="BKS2" s="120"/>
      <c r="BKT2" s="120"/>
      <c r="BKU2" s="120"/>
      <c r="BKV2" s="120"/>
      <c r="BKW2" s="120"/>
      <c r="BKX2" s="120"/>
      <c r="BKY2" s="120"/>
      <c r="BKZ2" s="120"/>
      <c r="BLA2" s="120"/>
      <c r="BLB2" s="120"/>
      <c r="BLC2" s="120"/>
      <c r="BLD2" s="120"/>
      <c r="BLE2" s="120"/>
      <c r="BLF2" s="120"/>
      <c r="BLG2" s="120"/>
      <c r="BLH2" s="120"/>
      <c r="BLI2" s="120"/>
      <c r="BLJ2" s="120"/>
      <c r="BLK2" s="120"/>
      <c r="BLL2" s="120"/>
      <c r="BLM2" s="120"/>
      <c r="BLN2" s="120"/>
      <c r="BLO2" s="120"/>
      <c r="BLP2" s="120"/>
      <c r="BLQ2" s="120"/>
      <c r="BLR2" s="120"/>
      <c r="BLS2" s="120"/>
      <c r="BLT2" s="120"/>
      <c r="BLU2" s="120"/>
      <c r="BLV2" s="120"/>
      <c r="BLW2" s="120"/>
      <c r="BLX2" s="120"/>
      <c r="BLY2" s="120"/>
      <c r="BLZ2" s="120"/>
      <c r="BMA2" s="120"/>
      <c r="BMB2" s="120"/>
      <c r="BMC2" s="120"/>
      <c r="BMD2" s="120"/>
      <c r="BME2" s="120"/>
      <c r="BMF2" s="120"/>
      <c r="BMG2" s="120"/>
      <c r="BMH2" s="120"/>
      <c r="BMI2" s="120"/>
      <c r="BMJ2" s="120"/>
      <c r="BMK2" s="120"/>
      <c r="BML2" s="120"/>
      <c r="BMM2" s="120"/>
      <c r="BMN2" s="120"/>
      <c r="BMO2" s="120"/>
      <c r="BMP2" s="120"/>
      <c r="BMQ2" s="120"/>
      <c r="BMR2" s="120"/>
      <c r="BMS2" s="120"/>
      <c r="BMT2" s="120"/>
      <c r="BMU2" s="120"/>
      <c r="BMV2" s="120"/>
      <c r="BMW2" s="120"/>
      <c r="BMX2" s="120"/>
      <c r="BMY2" s="120"/>
      <c r="BMZ2" s="120"/>
      <c r="BNA2" s="120"/>
      <c r="BNB2" s="120"/>
      <c r="BNC2" s="120"/>
      <c r="BND2" s="120"/>
      <c r="BNE2" s="120"/>
      <c r="BNF2" s="120"/>
      <c r="BNG2" s="120"/>
      <c r="BNH2" s="120"/>
      <c r="BNI2" s="120"/>
      <c r="BNJ2" s="120"/>
      <c r="BNK2" s="120"/>
      <c r="BNL2" s="120"/>
      <c r="BNM2" s="120"/>
      <c r="BNN2" s="120"/>
      <c r="BNO2" s="120"/>
      <c r="BNP2" s="120"/>
      <c r="BNQ2" s="120"/>
      <c r="BNR2" s="120"/>
      <c r="BNS2" s="120"/>
      <c r="BNT2" s="120"/>
      <c r="BNU2" s="120"/>
      <c r="BNV2" s="120"/>
      <c r="BNW2" s="120"/>
      <c r="BNX2" s="120"/>
      <c r="BNY2" s="120"/>
      <c r="BNZ2" s="120"/>
      <c r="BOA2" s="120"/>
      <c r="BOB2" s="120"/>
      <c r="BOC2" s="120"/>
      <c r="BOD2" s="120"/>
      <c r="BOE2" s="120"/>
      <c r="BOF2" s="120"/>
      <c r="BOG2" s="120"/>
      <c r="BOH2" s="120"/>
      <c r="BOI2" s="120"/>
      <c r="BOJ2" s="120"/>
      <c r="BOK2" s="120"/>
      <c r="BOL2" s="120"/>
      <c r="BOM2" s="120"/>
      <c r="BON2" s="120"/>
      <c r="BOO2" s="120"/>
      <c r="BOP2" s="120"/>
      <c r="BOQ2" s="120"/>
      <c r="BOR2" s="120"/>
      <c r="BOS2" s="120"/>
      <c r="BOT2" s="120"/>
      <c r="BOU2" s="120"/>
      <c r="BOV2" s="120"/>
      <c r="BOW2" s="120"/>
      <c r="BOX2" s="120"/>
      <c r="BOY2" s="120"/>
      <c r="BOZ2" s="120"/>
      <c r="BPA2" s="120"/>
      <c r="BPB2" s="120"/>
      <c r="BPC2" s="120"/>
      <c r="BPD2" s="120"/>
      <c r="BPE2" s="120"/>
      <c r="BPF2" s="120"/>
      <c r="BPG2" s="120"/>
      <c r="BPH2" s="120"/>
      <c r="BPI2" s="120"/>
      <c r="BPJ2" s="120"/>
      <c r="BPK2" s="120"/>
      <c r="BPL2" s="120"/>
      <c r="BPM2" s="120"/>
      <c r="BPN2" s="120"/>
      <c r="BPO2" s="120"/>
      <c r="BPP2" s="120"/>
      <c r="BPQ2" s="120"/>
      <c r="BPR2" s="120"/>
      <c r="BPS2" s="120"/>
      <c r="BPT2" s="120"/>
      <c r="BPU2" s="120"/>
      <c r="BPV2" s="120"/>
      <c r="BPW2" s="120"/>
      <c r="BPX2" s="120"/>
      <c r="BPY2" s="120"/>
      <c r="BPZ2" s="120"/>
      <c r="BQA2" s="120"/>
      <c r="BQB2" s="120"/>
      <c r="BQC2" s="120"/>
      <c r="BQD2" s="120"/>
      <c r="BQE2" s="120"/>
      <c r="BQF2" s="120"/>
      <c r="BQG2" s="120"/>
      <c r="BQH2" s="120"/>
      <c r="BQI2" s="120"/>
      <c r="BQJ2" s="120"/>
      <c r="BQK2" s="120"/>
      <c r="BQL2" s="120"/>
      <c r="BQM2" s="120"/>
      <c r="BQN2" s="120"/>
      <c r="BQO2" s="120"/>
      <c r="BQP2" s="120"/>
      <c r="BQQ2" s="120"/>
      <c r="BQR2" s="120"/>
      <c r="BQS2" s="120"/>
      <c r="BQT2" s="120"/>
      <c r="BQU2" s="120"/>
      <c r="BQV2" s="120"/>
      <c r="BQW2" s="120"/>
      <c r="BQX2" s="120"/>
      <c r="BQY2" s="120"/>
      <c r="BQZ2" s="120"/>
      <c r="BRA2" s="120"/>
      <c r="BRB2" s="120"/>
      <c r="BRC2" s="120"/>
      <c r="BRD2" s="120"/>
      <c r="BRE2" s="120"/>
      <c r="BRF2" s="120"/>
      <c r="BRG2" s="120"/>
      <c r="BRH2" s="120"/>
      <c r="BRI2" s="120"/>
      <c r="BRJ2" s="120"/>
      <c r="BRK2" s="120"/>
      <c r="BRL2" s="120"/>
      <c r="BRM2" s="120"/>
      <c r="BRN2" s="120"/>
      <c r="BRO2" s="120"/>
      <c r="BRP2" s="120"/>
      <c r="BRQ2" s="120"/>
      <c r="BRR2" s="120"/>
      <c r="BRS2" s="120"/>
      <c r="BRT2" s="120"/>
      <c r="BRU2" s="120"/>
      <c r="BRV2" s="120"/>
      <c r="BRW2" s="120"/>
      <c r="BRX2" s="120"/>
      <c r="BRY2" s="120"/>
      <c r="BRZ2" s="120"/>
      <c r="BSA2" s="120"/>
      <c r="BSB2" s="120"/>
      <c r="BSC2" s="120"/>
      <c r="BSD2" s="120"/>
      <c r="BSE2" s="120"/>
      <c r="BSF2" s="120"/>
      <c r="BSG2" s="120"/>
      <c r="BSH2" s="120"/>
      <c r="BSI2" s="120"/>
      <c r="BSJ2" s="120"/>
      <c r="BSK2" s="120"/>
      <c r="BSL2" s="120"/>
      <c r="BSM2" s="120"/>
      <c r="BSN2" s="120"/>
      <c r="BSO2" s="120"/>
      <c r="BSP2" s="120"/>
      <c r="BSQ2" s="120"/>
      <c r="BSR2" s="120"/>
      <c r="BSS2" s="120"/>
      <c r="BST2" s="120"/>
      <c r="BSU2" s="120"/>
      <c r="BSV2" s="120"/>
      <c r="BSW2" s="120"/>
      <c r="BSX2" s="120"/>
      <c r="BSY2" s="120"/>
      <c r="BSZ2" s="120"/>
      <c r="BTA2" s="120"/>
      <c r="BTB2" s="120"/>
      <c r="BTC2" s="120"/>
      <c r="BTD2" s="120"/>
      <c r="BTE2" s="120"/>
      <c r="BTF2" s="120"/>
      <c r="BTG2" s="120"/>
      <c r="BTH2" s="120"/>
      <c r="BTI2" s="120"/>
      <c r="BTJ2" s="120"/>
      <c r="BTK2" s="120"/>
      <c r="BTL2" s="120"/>
      <c r="BTM2" s="120"/>
      <c r="BTN2" s="120"/>
      <c r="BTO2" s="120"/>
      <c r="BTP2" s="120"/>
      <c r="BTQ2" s="120"/>
      <c r="BTR2" s="120"/>
      <c r="BTS2" s="120"/>
      <c r="BTT2" s="120"/>
      <c r="BTU2" s="120"/>
      <c r="BTV2" s="120"/>
      <c r="BTW2" s="120"/>
      <c r="BTX2" s="120"/>
      <c r="BTY2" s="120"/>
      <c r="BTZ2" s="120"/>
      <c r="BUA2" s="120"/>
      <c r="BUB2" s="120"/>
      <c r="BUC2" s="120"/>
      <c r="BUD2" s="120"/>
      <c r="BUE2" s="120"/>
      <c r="BUF2" s="120"/>
      <c r="BUG2" s="120"/>
      <c r="BUH2" s="120"/>
      <c r="BUI2" s="120"/>
      <c r="BUJ2" s="120"/>
      <c r="BUK2" s="120"/>
      <c r="BUL2" s="120"/>
      <c r="BUM2" s="120"/>
      <c r="BUN2" s="120"/>
      <c r="BUO2" s="120"/>
      <c r="BUP2" s="120"/>
      <c r="BUQ2" s="120"/>
      <c r="BUR2" s="120"/>
      <c r="BUS2" s="120"/>
      <c r="BUT2" s="120"/>
      <c r="BUU2" s="120"/>
      <c r="BUV2" s="120"/>
      <c r="BUW2" s="120"/>
      <c r="BUX2" s="120"/>
      <c r="BUY2" s="120"/>
      <c r="BUZ2" s="120"/>
      <c r="BVA2" s="120"/>
      <c r="BVB2" s="120"/>
      <c r="BVC2" s="120"/>
      <c r="BVD2" s="120"/>
      <c r="BVE2" s="120"/>
      <c r="BVF2" s="120"/>
      <c r="BVG2" s="120"/>
      <c r="BVH2" s="120"/>
      <c r="BVI2" s="120"/>
      <c r="BVJ2" s="120"/>
      <c r="BVK2" s="120"/>
      <c r="BVL2" s="120"/>
      <c r="BVM2" s="120"/>
      <c r="BVN2" s="120"/>
      <c r="BVO2" s="120"/>
      <c r="BVP2" s="120"/>
      <c r="BVQ2" s="120"/>
      <c r="BVR2" s="120"/>
      <c r="BVS2" s="120"/>
      <c r="BVT2" s="120"/>
      <c r="BVU2" s="120"/>
      <c r="BVV2" s="120"/>
      <c r="BVW2" s="120"/>
      <c r="BVX2" s="120"/>
      <c r="BVY2" s="120"/>
      <c r="BVZ2" s="120"/>
      <c r="BWA2" s="120"/>
      <c r="BWB2" s="120"/>
      <c r="BWC2" s="120"/>
      <c r="BWD2" s="120"/>
      <c r="BWE2" s="120"/>
      <c r="BWF2" s="120"/>
      <c r="BWG2" s="120"/>
      <c r="BWH2" s="120"/>
      <c r="BWI2" s="120"/>
      <c r="BWJ2" s="120"/>
      <c r="BWK2" s="120"/>
      <c r="BWL2" s="120"/>
      <c r="BWM2" s="120"/>
      <c r="BWN2" s="120"/>
      <c r="BWO2" s="120"/>
      <c r="BWP2" s="120"/>
      <c r="BWQ2" s="120"/>
      <c r="BWR2" s="120"/>
      <c r="BWS2" s="120"/>
      <c r="BWT2" s="120"/>
      <c r="BWU2" s="120"/>
      <c r="BWV2" s="120"/>
      <c r="BWW2" s="120"/>
      <c r="BWX2" s="120"/>
      <c r="BWY2" s="120"/>
      <c r="BWZ2" s="120"/>
      <c r="BXA2" s="120"/>
      <c r="BXB2" s="120"/>
      <c r="BXC2" s="120"/>
      <c r="BXD2" s="120"/>
      <c r="BXE2" s="120"/>
      <c r="BXF2" s="120"/>
      <c r="BXG2" s="120"/>
      <c r="BXH2" s="120"/>
      <c r="BXI2" s="120"/>
      <c r="BXJ2" s="120"/>
      <c r="BXK2" s="120"/>
      <c r="BXL2" s="120"/>
      <c r="BXM2" s="120"/>
      <c r="BXN2" s="120"/>
      <c r="BXO2" s="120"/>
      <c r="BXP2" s="120"/>
      <c r="BXQ2" s="120"/>
      <c r="BXR2" s="120"/>
      <c r="BXS2" s="120"/>
      <c r="BXT2" s="120"/>
      <c r="BXU2" s="120"/>
      <c r="BXV2" s="120"/>
      <c r="BXW2" s="120"/>
      <c r="BXX2" s="120"/>
      <c r="BXY2" s="120"/>
      <c r="BXZ2" s="120"/>
      <c r="BYA2" s="120"/>
      <c r="BYB2" s="120"/>
      <c r="BYC2" s="120"/>
      <c r="BYD2" s="120"/>
      <c r="BYE2" s="120"/>
      <c r="BYF2" s="120"/>
      <c r="BYG2" s="120"/>
      <c r="BYH2" s="120"/>
      <c r="BYI2" s="120"/>
      <c r="BYJ2" s="120"/>
      <c r="BYK2" s="120"/>
      <c r="BYL2" s="120"/>
      <c r="BYM2" s="120"/>
      <c r="BYN2" s="120"/>
      <c r="BYO2" s="120"/>
      <c r="BYP2" s="120"/>
      <c r="BYQ2" s="120"/>
      <c r="BYR2" s="120"/>
      <c r="BYS2" s="120"/>
      <c r="BYT2" s="120"/>
      <c r="BYU2" s="120"/>
      <c r="BYV2" s="120"/>
      <c r="BYW2" s="120"/>
      <c r="BYX2" s="120"/>
      <c r="BYY2" s="120"/>
      <c r="BYZ2" s="120"/>
      <c r="BZA2" s="120"/>
      <c r="BZB2" s="120"/>
      <c r="BZC2" s="120"/>
      <c r="BZD2" s="120"/>
      <c r="BZE2" s="120"/>
      <c r="BZF2" s="120"/>
      <c r="BZG2" s="120"/>
      <c r="BZH2" s="120"/>
      <c r="BZI2" s="120"/>
      <c r="BZJ2" s="120"/>
      <c r="BZK2" s="120"/>
      <c r="BZL2" s="120"/>
      <c r="BZM2" s="120"/>
      <c r="BZN2" s="120"/>
      <c r="BZO2" s="120"/>
      <c r="BZP2" s="120"/>
      <c r="BZQ2" s="120"/>
      <c r="BZR2" s="120"/>
      <c r="BZS2" s="120"/>
      <c r="BZT2" s="120"/>
      <c r="BZU2" s="120"/>
      <c r="BZV2" s="120"/>
      <c r="BZW2" s="120"/>
      <c r="BZX2" s="120"/>
      <c r="BZY2" s="120"/>
      <c r="BZZ2" s="120"/>
      <c r="CAA2" s="120"/>
      <c r="CAB2" s="120"/>
      <c r="CAC2" s="120"/>
      <c r="CAD2" s="120"/>
      <c r="CAE2" s="120"/>
      <c r="CAF2" s="120"/>
      <c r="CAG2" s="120"/>
      <c r="CAH2" s="120"/>
      <c r="CAI2" s="120"/>
      <c r="CAJ2" s="120"/>
      <c r="CAK2" s="120"/>
      <c r="CAL2" s="120"/>
      <c r="CAM2" s="120"/>
      <c r="CAN2" s="120"/>
      <c r="CAO2" s="120"/>
      <c r="CAP2" s="120"/>
      <c r="CAQ2" s="120"/>
      <c r="CAR2" s="120"/>
      <c r="CAS2" s="120"/>
      <c r="CAT2" s="120"/>
      <c r="CAU2" s="120"/>
      <c r="CAV2" s="120"/>
      <c r="CAW2" s="120"/>
      <c r="CAX2" s="120"/>
      <c r="CAY2" s="120"/>
      <c r="CAZ2" s="120"/>
      <c r="CBA2" s="120"/>
      <c r="CBB2" s="120"/>
      <c r="CBC2" s="120"/>
      <c r="CBD2" s="120"/>
      <c r="CBE2" s="120"/>
      <c r="CBF2" s="120"/>
      <c r="CBG2" s="120"/>
      <c r="CBH2" s="120"/>
      <c r="CBI2" s="120"/>
      <c r="CBJ2" s="120"/>
      <c r="CBK2" s="120"/>
      <c r="CBL2" s="120"/>
      <c r="CBM2" s="120"/>
      <c r="CBN2" s="120"/>
      <c r="CBO2" s="120"/>
      <c r="CBP2" s="120"/>
      <c r="CBQ2" s="120"/>
      <c r="CBR2" s="120"/>
      <c r="CBS2" s="120"/>
      <c r="CBT2" s="120"/>
      <c r="CBU2" s="120"/>
      <c r="CBV2" s="120"/>
      <c r="CBW2" s="120"/>
      <c r="CBX2" s="120"/>
      <c r="CBY2" s="120"/>
      <c r="CBZ2" s="120"/>
      <c r="CCA2" s="120"/>
      <c r="CCB2" s="120"/>
      <c r="CCC2" s="120"/>
      <c r="CCD2" s="120"/>
      <c r="CCE2" s="120"/>
      <c r="CCF2" s="120"/>
      <c r="CCG2" s="120"/>
      <c r="CCH2" s="120"/>
      <c r="CCI2" s="120"/>
      <c r="CCJ2" s="120"/>
      <c r="CCK2" s="120"/>
      <c r="CCL2" s="120"/>
      <c r="CCM2" s="120"/>
      <c r="CCN2" s="120"/>
      <c r="CCO2" s="120"/>
      <c r="CCP2" s="120"/>
      <c r="CCQ2" s="120"/>
      <c r="CCR2" s="120"/>
      <c r="CCS2" s="120"/>
      <c r="CCT2" s="120"/>
      <c r="CCU2" s="120"/>
      <c r="CCV2" s="120"/>
      <c r="CCW2" s="120"/>
      <c r="CCX2" s="120"/>
      <c r="CCY2" s="120"/>
      <c r="CCZ2" s="120"/>
      <c r="CDA2" s="120"/>
      <c r="CDB2" s="120"/>
      <c r="CDC2" s="120"/>
      <c r="CDD2" s="120"/>
      <c r="CDE2" s="120"/>
      <c r="CDF2" s="120"/>
      <c r="CDG2" s="120"/>
      <c r="CDH2" s="120"/>
      <c r="CDI2" s="120"/>
      <c r="CDJ2" s="120"/>
      <c r="CDK2" s="120"/>
      <c r="CDL2" s="120"/>
      <c r="CDM2" s="120"/>
      <c r="CDN2" s="120"/>
      <c r="CDO2" s="120"/>
      <c r="CDP2" s="120"/>
      <c r="CDQ2" s="120"/>
      <c r="CDR2" s="120"/>
      <c r="CDS2" s="120"/>
      <c r="CDT2" s="120"/>
      <c r="CDU2" s="120"/>
      <c r="CDV2" s="120"/>
      <c r="CDW2" s="120"/>
      <c r="CDX2" s="120"/>
      <c r="CDY2" s="120"/>
      <c r="CDZ2" s="120"/>
      <c r="CEA2" s="120"/>
      <c r="CEB2" s="120"/>
      <c r="CEC2" s="120"/>
      <c r="CED2" s="120"/>
      <c r="CEE2" s="120"/>
      <c r="CEF2" s="120"/>
      <c r="CEG2" s="120"/>
      <c r="CEH2" s="120"/>
      <c r="CEI2" s="120"/>
      <c r="CEJ2" s="120"/>
      <c r="CEK2" s="120"/>
      <c r="CEL2" s="120"/>
      <c r="CEM2" s="120"/>
      <c r="CEN2" s="120"/>
      <c r="CEO2" s="120"/>
      <c r="CEP2" s="120"/>
      <c r="CEQ2" s="120"/>
      <c r="CER2" s="120"/>
      <c r="CES2" s="120"/>
      <c r="CET2" s="120"/>
      <c r="CEU2" s="120"/>
      <c r="CEV2" s="120"/>
      <c r="CEW2" s="120"/>
      <c r="CEX2" s="120"/>
      <c r="CEY2" s="120"/>
      <c r="CEZ2" s="120"/>
      <c r="CFA2" s="120"/>
      <c r="CFB2" s="120"/>
      <c r="CFC2" s="120"/>
      <c r="CFD2" s="120"/>
      <c r="CFE2" s="120"/>
      <c r="CFF2" s="120"/>
      <c r="CFG2" s="120"/>
      <c r="CFH2" s="120"/>
      <c r="CFI2" s="120"/>
      <c r="CFJ2" s="120"/>
      <c r="CFK2" s="120"/>
      <c r="CFL2" s="120"/>
      <c r="CFM2" s="120"/>
      <c r="CFN2" s="120"/>
      <c r="CFO2" s="120"/>
      <c r="CFP2" s="120"/>
      <c r="CFQ2" s="120"/>
      <c r="CFR2" s="120"/>
      <c r="CFS2" s="120"/>
      <c r="CFT2" s="120"/>
      <c r="CFU2" s="120"/>
      <c r="CFV2" s="120"/>
      <c r="CFW2" s="120"/>
      <c r="CFX2" s="120"/>
      <c r="CFY2" s="120"/>
      <c r="CFZ2" s="120"/>
      <c r="CGA2" s="120"/>
      <c r="CGB2" s="120"/>
      <c r="CGC2" s="120"/>
      <c r="CGD2" s="120"/>
      <c r="CGE2" s="120"/>
      <c r="CGF2" s="120"/>
      <c r="CGG2" s="120"/>
      <c r="CGH2" s="120"/>
      <c r="CGI2" s="120"/>
      <c r="CGJ2" s="120"/>
      <c r="CGK2" s="120"/>
      <c r="CGL2" s="120"/>
      <c r="CGM2" s="120"/>
      <c r="CGN2" s="120"/>
      <c r="CGO2" s="120"/>
      <c r="CGP2" s="120"/>
      <c r="CGQ2" s="120"/>
      <c r="CGR2" s="120"/>
      <c r="CGS2" s="120"/>
      <c r="CGT2" s="120"/>
      <c r="CGU2" s="120"/>
      <c r="CGV2" s="120"/>
      <c r="CGW2" s="120"/>
      <c r="CGX2" s="120"/>
      <c r="CGY2" s="120"/>
      <c r="CGZ2" s="120"/>
      <c r="CHA2" s="120"/>
      <c r="CHB2" s="120"/>
      <c r="CHC2" s="120"/>
      <c r="CHD2" s="120"/>
      <c r="CHE2" s="120"/>
      <c r="CHF2" s="120"/>
      <c r="CHG2" s="120"/>
      <c r="CHH2" s="120"/>
      <c r="CHI2" s="120"/>
      <c r="CHJ2" s="120"/>
      <c r="CHK2" s="120"/>
      <c r="CHL2" s="120"/>
      <c r="CHM2" s="120"/>
      <c r="CHN2" s="120"/>
      <c r="CHO2" s="120"/>
      <c r="CHP2" s="120"/>
      <c r="CHQ2" s="120"/>
      <c r="CHR2" s="120"/>
      <c r="CHS2" s="120"/>
      <c r="CHT2" s="120"/>
      <c r="CHU2" s="120"/>
      <c r="CHV2" s="120"/>
      <c r="CHW2" s="120"/>
      <c r="CHX2" s="120"/>
      <c r="CHY2" s="120"/>
      <c r="CHZ2" s="120"/>
      <c r="CIA2" s="120"/>
      <c r="CIB2" s="120"/>
      <c r="CIC2" s="120"/>
      <c r="CID2" s="120"/>
      <c r="CIE2" s="120"/>
      <c r="CIF2" s="120"/>
      <c r="CIG2" s="120"/>
      <c r="CIH2" s="120"/>
      <c r="CII2" s="120"/>
      <c r="CIJ2" s="120"/>
      <c r="CIK2" s="120"/>
      <c r="CIL2" s="120"/>
      <c r="CIM2" s="120"/>
      <c r="CIN2" s="120"/>
      <c r="CIO2" s="120"/>
      <c r="CIP2" s="120"/>
      <c r="CIQ2" s="120"/>
      <c r="CIR2" s="120"/>
      <c r="CIS2" s="120"/>
      <c r="CIT2" s="120"/>
      <c r="CIU2" s="120"/>
      <c r="CIV2" s="120"/>
      <c r="CIW2" s="120"/>
      <c r="CIX2" s="120"/>
      <c r="CIY2" s="120"/>
      <c r="CIZ2" s="120"/>
      <c r="CJA2" s="120"/>
      <c r="CJB2" s="120"/>
      <c r="CJC2" s="120"/>
      <c r="CJD2" s="120"/>
      <c r="CJE2" s="120"/>
      <c r="CJF2" s="120"/>
      <c r="CJG2" s="120"/>
      <c r="CJH2" s="120"/>
      <c r="CJI2" s="120"/>
      <c r="CJJ2" s="120"/>
      <c r="CJK2" s="120"/>
      <c r="CJL2" s="120"/>
      <c r="CJM2" s="120"/>
      <c r="CJN2" s="120"/>
      <c r="CJO2" s="120"/>
      <c r="CJP2" s="120"/>
      <c r="CJQ2" s="120"/>
      <c r="CJR2" s="120"/>
      <c r="CJS2" s="120"/>
      <c r="CJT2" s="120"/>
      <c r="CJU2" s="120"/>
      <c r="CJV2" s="120"/>
      <c r="CJW2" s="120"/>
      <c r="CJX2" s="120"/>
      <c r="CJY2" s="120"/>
      <c r="CJZ2" s="120"/>
      <c r="CKA2" s="120"/>
      <c r="CKB2" s="120"/>
      <c r="CKC2" s="120"/>
      <c r="CKD2" s="120"/>
      <c r="CKE2" s="120"/>
      <c r="CKF2" s="120"/>
      <c r="CKG2" s="120"/>
      <c r="CKH2" s="120"/>
      <c r="CKI2" s="120"/>
      <c r="CKJ2" s="120"/>
      <c r="CKK2" s="120"/>
      <c r="CKL2" s="120"/>
      <c r="CKM2" s="120"/>
      <c r="CKN2" s="120"/>
      <c r="CKO2" s="120"/>
      <c r="CKP2" s="120"/>
      <c r="CKQ2" s="120"/>
      <c r="CKR2" s="120"/>
      <c r="CKS2" s="120"/>
      <c r="CKT2" s="120"/>
      <c r="CKU2" s="120"/>
      <c r="CKV2" s="120"/>
      <c r="CKW2" s="120"/>
      <c r="CKX2" s="120"/>
      <c r="CKY2" s="120"/>
      <c r="CKZ2" s="120"/>
      <c r="CLA2" s="120"/>
      <c r="CLB2" s="120"/>
      <c r="CLC2" s="120"/>
      <c r="CLD2" s="120"/>
      <c r="CLE2" s="120"/>
      <c r="CLF2" s="120"/>
      <c r="CLG2" s="120"/>
      <c r="CLH2" s="120"/>
      <c r="CLI2" s="120"/>
      <c r="CLJ2" s="120"/>
      <c r="CLK2" s="120"/>
      <c r="CLL2" s="120"/>
      <c r="CLM2" s="120"/>
      <c r="CLN2" s="120"/>
      <c r="CLO2" s="120"/>
      <c r="CLP2" s="120"/>
      <c r="CLQ2" s="120"/>
      <c r="CLR2" s="120"/>
      <c r="CLS2" s="120"/>
      <c r="CLT2" s="120"/>
      <c r="CLU2" s="120"/>
      <c r="CLV2" s="120"/>
      <c r="CLW2" s="120"/>
      <c r="CLX2" s="120"/>
      <c r="CLY2" s="120"/>
      <c r="CLZ2" s="120"/>
      <c r="CMA2" s="120"/>
      <c r="CMB2" s="120"/>
      <c r="CMC2" s="120"/>
      <c r="CMD2" s="120"/>
      <c r="CME2" s="120"/>
      <c r="CMF2" s="120"/>
      <c r="CMG2" s="120"/>
      <c r="CMH2" s="120"/>
      <c r="CMI2" s="120"/>
      <c r="CMJ2" s="120"/>
      <c r="CMK2" s="120"/>
      <c r="CML2" s="120"/>
      <c r="CMM2" s="120"/>
      <c r="CMN2" s="120"/>
      <c r="CMO2" s="120"/>
      <c r="CMP2" s="120"/>
      <c r="CMQ2" s="120"/>
      <c r="CMR2" s="120"/>
      <c r="CMS2" s="120"/>
      <c r="CMT2" s="120"/>
      <c r="CMU2" s="120"/>
      <c r="CMV2" s="120"/>
      <c r="CMW2" s="120"/>
      <c r="CMX2" s="120"/>
      <c r="CMY2" s="120"/>
      <c r="CMZ2" s="120"/>
      <c r="CNA2" s="120"/>
      <c r="CNB2" s="120"/>
      <c r="CNC2" s="120"/>
      <c r="CND2" s="120"/>
      <c r="CNE2" s="120"/>
      <c r="CNF2" s="120"/>
      <c r="CNG2" s="120"/>
      <c r="CNH2" s="120"/>
      <c r="CNI2" s="120"/>
      <c r="CNJ2" s="120"/>
      <c r="CNK2" s="120"/>
      <c r="CNL2" s="120"/>
      <c r="CNM2" s="120"/>
      <c r="CNN2" s="120"/>
      <c r="CNO2" s="120"/>
      <c r="CNP2" s="120"/>
      <c r="CNQ2" s="120"/>
      <c r="CNR2" s="120"/>
      <c r="CNS2" s="120"/>
      <c r="CNT2" s="120"/>
      <c r="CNU2" s="120"/>
      <c r="CNV2" s="120"/>
      <c r="CNW2" s="120"/>
      <c r="CNX2" s="120"/>
      <c r="CNY2" s="120"/>
      <c r="CNZ2" s="120"/>
      <c r="COA2" s="120"/>
      <c r="COB2" s="120"/>
      <c r="COC2" s="120"/>
      <c r="COD2" s="120"/>
      <c r="COE2" s="120"/>
      <c r="COF2" s="120"/>
      <c r="COG2" s="120"/>
      <c r="COH2" s="120"/>
      <c r="COI2" s="120"/>
      <c r="COJ2" s="120"/>
      <c r="COK2" s="120"/>
      <c r="COL2" s="120"/>
      <c r="COM2" s="120"/>
      <c r="CON2" s="120"/>
      <c r="COO2" s="120"/>
      <c r="COP2" s="120"/>
      <c r="COQ2" s="120"/>
      <c r="COR2" s="120"/>
      <c r="COS2" s="120"/>
      <c r="COT2" s="120"/>
      <c r="COU2" s="120"/>
      <c r="COV2" s="120"/>
      <c r="COW2" s="120"/>
      <c r="COX2" s="120"/>
      <c r="COY2" s="120"/>
      <c r="COZ2" s="120"/>
      <c r="CPA2" s="120"/>
      <c r="CPB2" s="120"/>
      <c r="CPC2" s="120"/>
      <c r="CPD2" s="120"/>
      <c r="CPE2" s="120"/>
      <c r="CPF2" s="120"/>
      <c r="CPG2" s="120"/>
      <c r="CPH2" s="120"/>
      <c r="CPI2" s="120"/>
      <c r="CPJ2" s="120"/>
      <c r="CPK2" s="120"/>
      <c r="CPL2" s="120"/>
      <c r="CPM2" s="120"/>
      <c r="CPN2" s="120"/>
      <c r="CPO2" s="120"/>
      <c r="CPP2" s="120"/>
      <c r="CPQ2" s="120"/>
      <c r="CPR2" s="120"/>
      <c r="CPS2" s="120"/>
      <c r="CPT2" s="120"/>
      <c r="CPU2" s="120"/>
      <c r="CPV2" s="120"/>
      <c r="CPW2" s="120"/>
      <c r="CPX2" s="120"/>
      <c r="CPY2" s="120"/>
      <c r="CPZ2" s="120"/>
      <c r="CQA2" s="120"/>
      <c r="CQB2" s="120"/>
      <c r="CQC2" s="120"/>
      <c r="CQD2" s="120"/>
      <c r="CQE2" s="120"/>
      <c r="CQF2" s="120"/>
      <c r="CQG2" s="120"/>
      <c r="CQH2" s="120"/>
      <c r="CQI2" s="120"/>
      <c r="CQJ2" s="120"/>
      <c r="CQK2" s="120"/>
      <c r="CQL2" s="120"/>
      <c r="CQM2" s="120"/>
      <c r="CQN2" s="120"/>
      <c r="CQO2" s="120"/>
      <c r="CQP2" s="120"/>
      <c r="CQQ2" s="120"/>
      <c r="CQR2" s="120"/>
      <c r="CQS2" s="120"/>
      <c r="CQT2" s="120"/>
      <c r="CQU2" s="120"/>
      <c r="CQV2" s="120"/>
      <c r="CQW2" s="120"/>
      <c r="CQX2" s="120"/>
      <c r="CQY2" s="120"/>
      <c r="CQZ2" s="120"/>
      <c r="CRA2" s="120"/>
      <c r="CRB2" s="120"/>
      <c r="CRC2" s="120"/>
      <c r="CRD2" s="120"/>
      <c r="CRE2" s="120"/>
      <c r="CRF2" s="120"/>
      <c r="CRG2" s="120"/>
      <c r="CRH2" s="120"/>
      <c r="CRI2" s="120"/>
      <c r="CRJ2" s="120"/>
      <c r="CRK2" s="120"/>
      <c r="CRL2" s="120"/>
      <c r="CRM2" s="120"/>
      <c r="CRN2" s="120"/>
      <c r="CRO2" s="120"/>
      <c r="CRP2" s="120"/>
      <c r="CRQ2" s="120"/>
      <c r="CRR2" s="120"/>
      <c r="CRS2" s="120"/>
      <c r="CRT2" s="120"/>
      <c r="CRU2" s="120"/>
      <c r="CRV2" s="120"/>
      <c r="CRW2" s="120"/>
      <c r="CRX2" s="120"/>
      <c r="CRY2" s="120"/>
      <c r="CRZ2" s="120"/>
      <c r="CSA2" s="120"/>
      <c r="CSB2" s="120"/>
      <c r="CSC2" s="120"/>
      <c r="CSD2" s="120"/>
      <c r="CSE2" s="120"/>
      <c r="CSF2" s="120"/>
      <c r="CSG2" s="120"/>
      <c r="CSH2" s="120"/>
      <c r="CSI2" s="120"/>
      <c r="CSJ2" s="120"/>
      <c r="CSK2" s="120"/>
      <c r="CSL2" s="120"/>
      <c r="CSM2" s="120"/>
      <c r="CSN2" s="120"/>
      <c r="CSO2" s="120"/>
      <c r="CSP2" s="120"/>
      <c r="CSQ2" s="120"/>
      <c r="CSR2" s="120"/>
      <c r="CSS2" s="120"/>
      <c r="CST2" s="120"/>
      <c r="CSU2" s="120"/>
      <c r="CSV2" s="120"/>
      <c r="CSW2" s="120"/>
      <c r="CSX2" s="120"/>
      <c r="CSY2" s="120"/>
      <c r="CSZ2" s="120"/>
      <c r="CTA2" s="120"/>
      <c r="CTB2" s="120"/>
      <c r="CTC2" s="120"/>
      <c r="CTD2" s="120"/>
      <c r="CTE2" s="120"/>
      <c r="CTF2" s="120"/>
      <c r="CTG2" s="120"/>
      <c r="CTH2" s="120"/>
      <c r="CTI2" s="120"/>
      <c r="CTJ2" s="120"/>
      <c r="CTK2" s="120"/>
      <c r="CTL2" s="120"/>
      <c r="CTM2" s="120"/>
      <c r="CTN2" s="120"/>
      <c r="CTO2" s="120"/>
      <c r="CTP2" s="120"/>
      <c r="CTQ2" s="120"/>
      <c r="CTR2" s="120"/>
      <c r="CTS2" s="120"/>
      <c r="CTT2" s="120"/>
      <c r="CTU2" s="120"/>
      <c r="CTV2" s="120"/>
      <c r="CTW2" s="120"/>
      <c r="CTX2" s="120"/>
      <c r="CTY2" s="120"/>
      <c r="CTZ2" s="120"/>
      <c r="CUA2" s="120"/>
      <c r="CUB2" s="120"/>
      <c r="CUC2" s="120"/>
      <c r="CUD2" s="120"/>
      <c r="CUE2" s="120"/>
      <c r="CUF2" s="120"/>
      <c r="CUG2" s="120"/>
      <c r="CUH2" s="120"/>
      <c r="CUI2" s="120"/>
      <c r="CUJ2" s="120"/>
      <c r="CUK2" s="120"/>
      <c r="CUL2" s="120"/>
      <c r="CUM2" s="120"/>
      <c r="CUN2" s="120"/>
      <c r="CUO2" s="120"/>
      <c r="CUP2" s="120"/>
      <c r="CUQ2" s="120"/>
      <c r="CUR2" s="120"/>
      <c r="CUS2" s="120"/>
      <c r="CUT2" s="120"/>
      <c r="CUU2" s="120"/>
      <c r="CUV2" s="120"/>
      <c r="CUW2" s="120"/>
      <c r="CUX2" s="120"/>
      <c r="CUY2" s="120"/>
      <c r="CUZ2" s="120"/>
      <c r="CVA2" s="120"/>
      <c r="CVB2" s="120"/>
      <c r="CVC2" s="120"/>
      <c r="CVD2" s="120"/>
      <c r="CVE2" s="120"/>
      <c r="CVF2" s="120"/>
      <c r="CVG2" s="120"/>
      <c r="CVH2" s="120"/>
      <c r="CVI2" s="120"/>
      <c r="CVJ2" s="120"/>
      <c r="CVK2" s="120"/>
      <c r="CVL2" s="120"/>
      <c r="CVM2" s="120"/>
      <c r="CVN2" s="120"/>
      <c r="CVO2" s="120"/>
      <c r="CVP2" s="120"/>
      <c r="CVQ2" s="120"/>
      <c r="CVR2" s="120"/>
      <c r="CVS2" s="120"/>
      <c r="CVT2" s="120"/>
      <c r="CVU2" s="120"/>
      <c r="CVV2" s="120"/>
      <c r="CVW2" s="120"/>
      <c r="CVX2" s="120"/>
      <c r="CVY2" s="120"/>
      <c r="CVZ2" s="120"/>
      <c r="CWA2" s="120"/>
      <c r="CWB2" s="120"/>
      <c r="CWC2" s="120"/>
      <c r="CWD2" s="120"/>
      <c r="CWE2" s="120"/>
      <c r="CWF2" s="120"/>
      <c r="CWG2" s="120"/>
      <c r="CWH2" s="120"/>
      <c r="CWI2" s="120"/>
      <c r="CWJ2" s="120"/>
      <c r="CWK2" s="120"/>
      <c r="CWL2" s="120"/>
      <c r="CWM2" s="120"/>
      <c r="CWN2" s="120"/>
      <c r="CWO2" s="120"/>
      <c r="CWP2" s="120"/>
      <c r="CWQ2" s="120"/>
      <c r="CWR2" s="120"/>
      <c r="CWS2" s="120"/>
      <c r="CWT2" s="120"/>
      <c r="CWU2" s="120"/>
      <c r="CWV2" s="120"/>
      <c r="CWW2" s="120"/>
      <c r="CWX2" s="120"/>
      <c r="CWY2" s="120"/>
      <c r="CWZ2" s="120"/>
      <c r="CXA2" s="120"/>
      <c r="CXB2" s="120"/>
      <c r="CXC2" s="120"/>
      <c r="CXD2" s="120"/>
      <c r="CXE2" s="120"/>
      <c r="CXF2" s="120"/>
      <c r="CXG2" s="120"/>
      <c r="CXH2" s="120"/>
      <c r="CXI2" s="120"/>
      <c r="CXJ2" s="120"/>
      <c r="CXK2" s="120"/>
      <c r="CXL2" s="120"/>
      <c r="CXM2" s="120"/>
      <c r="CXN2" s="120"/>
      <c r="CXO2" s="120"/>
      <c r="CXP2" s="120"/>
      <c r="CXQ2" s="120"/>
      <c r="CXR2" s="120"/>
      <c r="CXS2" s="120"/>
      <c r="CXT2" s="120"/>
      <c r="CXU2" s="120"/>
      <c r="CXV2" s="120"/>
      <c r="CXW2" s="120"/>
      <c r="CXX2" s="120"/>
      <c r="CXY2" s="120"/>
      <c r="CXZ2" s="120"/>
      <c r="CYA2" s="120"/>
      <c r="CYB2" s="120"/>
      <c r="CYC2" s="120"/>
      <c r="CYD2" s="120"/>
      <c r="CYE2" s="120"/>
      <c r="CYF2" s="120"/>
      <c r="CYG2" s="120"/>
      <c r="CYH2" s="120"/>
      <c r="CYI2" s="120"/>
      <c r="CYJ2" s="120"/>
      <c r="CYK2" s="120"/>
      <c r="CYL2" s="120"/>
      <c r="CYM2" s="120"/>
      <c r="CYN2" s="120"/>
      <c r="CYO2" s="120"/>
      <c r="CYP2" s="120"/>
      <c r="CYQ2" s="120"/>
      <c r="CYR2" s="120"/>
      <c r="CYS2" s="120"/>
      <c r="CYT2" s="120"/>
      <c r="CYU2" s="120"/>
      <c r="CYV2" s="120"/>
      <c r="CYW2" s="120"/>
      <c r="CYX2" s="120"/>
      <c r="CYY2" s="120"/>
      <c r="CYZ2" s="120"/>
      <c r="CZA2" s="120"/>
      <c r="CZB2" s="120"/>
      <c r="CZC2" s="120"/>
      <c r="CZD2" s="120"/>
      <c r="CZE2" s="120"/>
      <c r="CZF2" s="120"/>
      <c r="CZG2" s="120"/>
      <c r="CZH2" s="120"/>
      <c r="CZI2" s="120"/>
      <c r="CZJ2" s="120"/>
      <c r="CZK2" s="120"/>
      <c r="CZL2" s="120"/>
      <c r="CZM2" s="120"/>
      <c r="CZN2" s="120"/>
      <c r="CZO2" s="120"/>
      <c r="CZP2" s="120"/>
      <c r="CZQ2" s="120"/>
      <c r="CZR2" s="120"/>
      <c r="CZS2" s="120"/>
      <c r="CZT2" s="120"/>
      <c r="CZU2" s="120"/>
      <c r="CZV2" s="120"/>
      <c r="CZW2" s="120"/>
      <c r="CZX2" s="120"/>
      <c r="CZY2" s="120"/>
      <c r="CZZ2" s="120"/>
      <c r="DAA2" s="120"/>
      <c r="DAB2" s="120"/>
      <c r="DAC2" s="120"/>
      <c r="DAD2" s="120"/>
      <c r="DAE2" s="120"/>
      <c r="DAF2" s="120"/>
      <c r="DAG2" s="120"/>
      <c r="DAH2" s="120"/>
      <c r="DAI2" s="120"/>
      <c r="DAJ2" s="120"/>
      <c r="DAK2" s="120"/>
      <c r="DAL2" s="120"/>
      <c r="DAM2" s="120"/>
      <c r="DAN2" s="120"/>
      <c r="DAO2" s="120"/>
      <c r="DAP2" s="120"/>
      <c r="DAQ2" s="120"/>
      <c r="DAR2" s="120"/>
      <c r="DAS2" s="120"/>
      <c r="DAT2" s="120"/>
      <c r="DAU2" s="120"/>
      <c r="DAV2" s="120"/>
      <c r="DAW2" s="120"/>
      <c r="DAX2" s="120"/>
      <c r="DAY2" s="120"/>
      <c r="DAZ2" s="120"/>
      <c r="DBA2" s="120"/>
      <c r="DBB2" s="120"/>
      <c r="DBC2" s="120"/>
      <c r="DBD2" s="120"/>
      <c r="DBE2" s="120"/>
      <c r="DBF2" s="120"/>
      <c r="DBG2" s="120"/>
      <c r="DBH2" s="120"/>
      <c r="DBI2" s="120"/>
      <c r="DBJ2" s="120"/>
      <c r="DBK2" s="120"/>
      <c r="DBL2" s="120"/>
      <c r="DBM2" s="120"/>
      <c r="DBN2" s="120"/>
      <c r="DBO2" s="120"/>
      <c r="DBP2" s="120"/>
      <c r="DBQ2" s="120"/>
      <c r="DBR2" s="120"/>
      <c r="DBS2" s="120"/>
      <c r="DBT2" s="120"/>
      <c r="DBU2" s="120"/>
      <c r="DBV2" s="120"/>
      <c r="DBW2" s="120"/>
      <c r="DBX2" s="120"/>
      <c r="DBY2" s="120"/>
      <c r="DBZ2" s="120"/>
      <c r="DCA2" s="120"/>
      <c r="DCB2" s="120"/>
      <c r="DCC2" s="120"/>
      <c r="DCD2" s="120"/>
      <c r="DCE2" s="120"/>
      <c r="DCF2" s="120"/>
      <c r="DCG2" s="120"/>
      <c r="DCH2" s="120"/>
      <c r="DCI2" s="120"/>
      <c r="DCJ2" s="120"/>
      <c r="DCK2" s="120"/>
      <c r="DCL2" s="120"/>
      <c r="DCM2" s="120"/>
      <c r="DCN2" s="120"/>
      <c r="DCO2" s="120"/>
      <c r="DCP2" s="120"/>
      <c r="DCQ2" s="120"/>
      <c r="DCR2" s="120"/>
      <c r="DCS2" s="120"/>
      <c r="DCT2" s="120"/>
      <c r="DCU2" s="120"/>
      <c r="DCV2" s="120"/>
      <c r="DCW2" s="120"/>
      <c r="DCX2" s="120"/>
      <c r="DCY2" s="120"/>
      <c r="DCZ2" s="120"/>
      <c r="DDA2" s="120"/>
      <c r="DDB2" s="120"/>
      <c r="DDC2" s="120"/>
      <c r="DDD2" s="120"/>
      <c r="DDE2" s="120"/>
      <c r="DDF2" s="120"/>
      <c r="DDG2" s="120"/>
      <c r="DDH2" s="120"/>
      <c r="DDI2" s="120"/>
      <c r="DDJ2" s="120"/>
      <c r="DDK2" s="120"/>
      <c r="DDL2" s="120"/>
      <c r="DDM2" s="120"/>
      <c r="DDN2" s="120"/>
      <c r="DDO2" s="120"/>
      <c r="DDP2" s="120"/>
      <c r="DDQ2" s="120"/>
      <c r="DDR2" s="120"/>
      <c r="DDS2" s="120"/>
      <c r="DDT2" s="120"/>
      <c r="DDU2" s="120"/>
      <c r="DDV2" s="120"/>
      <c r="DDW2" s="120"/>
      <c r="DDX2" s="120"/>
      <c r="DDY2" s="120"/>
      <c r="DDZ2" s="120"/>
      <c r="DEA2" s="120"/>
      <c r="DEB2" s="120"/>
      <c r="DEC2" s="120"/>
      <c r="DED2" s="120"/>
      <c r="DEE2" s="120"/>
      <c r="DEF2" s="120"/>
      <c r="DEG2" s="120"/>
      <c r="DEH2" s="120"/>
      <c r="DEI2" s="120"/>
      <c r="DEJ2" s="120"/>
      <c r="DEK2" s="120"/>
      <c r="DEL2" s="120"/>
      <c r="DEM2" s="120"/>
      <c r="DEN2" s="120"/>
      <c r="DEO2" s="120"/>
      <c r="DEP2" s="120"/>
      <c r="DEQ2" s="120"/>
      <c r="DER2" s="120"/>
      <c r="DES2" s="120"/>
      <c r="DET2" s="120"/>
      <c r="DEU2" s="120"/>
      <c r="DEV2" s="120"/>
      <c r="DEW2" s="120"/>
      <c r="DEX2" s="120"/>
      <c r="DEY2" s="120"/>
      <c r="DEZ2" s="120"/>
      <c r="DFA2" s="120"/>
      <c r="DFB2" s="120"/>
      <c r="DFC2" s="120"/>
      <c r="DFD2" s="120"/>
      <c r="DFE2" s="120"/>
      <c r="DFF2" s="120"/>
      <c r="DFG2" s="120"/>
      <c r="DFH2" s="120"/>
      <c r="DFI2" s="120"/>
      <c r="DFJ2" s="120"/>
      <c r="DFK2" s="120"/>
      <c r="DFL2" s="120"/>
      <c r="DFM2" s="120"/>
      <c r="DFN2" s="120"/>
      <c r="DFO2" s="120"/>
      <c r="DFP2" s="120"/>
      <c r="DFQ2" s="120"/>
      <c r="DFR2" s="120"/>
      <c r="DFS2" s="120"/>
      <c r="DFT2" s="120"/>
      <c r="DFU2" s="120"/>
      <c r="DFV2" s="120"/>
      <c r="DFW2" s="120"/>
      <c r="DFX2" s="120"/>
      <c r="DFY2" s="120"/>
      <c r="DFZ2" s="120"/>
      <c r="DGA2" s="120"/>
      <c r="DGB2" s="120"/>
      <c r="DGC2" s="120"/>
      <c r="DGD2" s="120"/>
      <c r="DGE2" s="120"/>
      <c r="DGF2" s="120"/>
      <c r="DGG2" s="120"/>
      <c r="DGH2" s="120"/>
      <c r="DGI2" s="120"/>
      <c r="DGJ2" s="120"/>
      <c r="DGK2" s="120"/>
      <c r="DGL2" s="120"/>
      <c r="DGM2" s="120"/>
      <c r="DGN2" s="120"/>
      <c r="DGO2" s="120"/>
      <c r="DGP2" s="120"/>
      <c r="DGQ2" s="120"/>
      <c r="DGR2" s="120"/>
      <c r="DGS2" s="120"/>
      <c r="DGT2" s="120"/>
      <c r="DGU2" s="120"/>
      <c r="DGV2" s="120"/>
      <c r="DGW2" s="120"/>
      <c r="DGX2" s="120"/>
      <c r="DGY2" s="120"/>
      <c r="DGZ2" s="120"/>
      <c r="DHA2" s="120"/>
      <c r="DHB2" s="120"/>
      <c r="DHC2" s="120"/>
      <c r="DHD2" s="120"/>
      <c r="DHE2" s="120"/>
      <c r="DHF2" s="120"/>
      <c r="DHG2" s="120"/>
      <c r="DHH2" s="120"/>
      <c r="DHI2" s="120"/>
      <c r="DHJ2" s="120"/>
      <c r="DHK2" s="120"/>
      <c r="DHL2" s="120"/>
      <c r="DHM2" s="120"/>
      <c r="DHN2" s="120"/>
      <c r="DHO2" s="120"/>
      <c r="DHP2" s="120"/>
      <c r="DHQ2" s="120"/>
      <c r="DHR2" s="120"/>
      <c r="DHS2" s="120"/>
      <c r="DHT2" s="120"/>
      <c r="DHU2" s="120"/>
      <c r="DHV2" s="120"/>
      <c r="DHW2" s="120"/>
      <c r="DHX2" s="120"/>
      <c r="DHY2" s="120"/>
      <c r="DHZ2" s="120"/>
      <c r="DIA2" s="120"/>
      <c r="DIB2" s="120"/>
      <c r="DIC2" s="120"/>
      <c r="DID2" s="120"/>
      <c r="DIE2" s="120"/>
      <c r="DIF2" s="120"/>
      <c r="DIG2" s="120"/>
      <c r="DIH2" s="120"/>
      <c r="DII2" s="120"/>
      <c r="DIJ2" s="120"/>
      <c r="DIK2" s="120"/>
      <c r="DIL2" s="120"/>
      <c r="DIM2" s="120"/>
      <c r="DIN2" s="120"/>
      <c r="DIO2" s="120"/>
      <c r="DIP2" s="120"/>
      <c r="DIQ2" s="120"/>
      <c r="DIR2" s="120"/>
      <c r="DIS2" s="120"/>
      <c r="DIT2" s="120"/>
      <c r="DIU2" s="120"/>
      <c r="DIV2" s="120"/>
      <c r="DIW2" s="120"/>
      <c r="DIX2" s="120"/>
      <c r="DIY2" s="120"/>
      <c r="DIZ2" s="120"/>
      <c r="DJA2" s="120"/>
      <c r="DJB2" s="120"/>
      <c r="DJC2" s="120"/>
      <c r="DJD2" s="120"/>
      <c r="DJE2" s="120"/>
      <c r="DJF2" s="120"/>
      <c r="DJG2" s="120"/>
      <c r="DJH2" s="120"/>
      <c r="DJI2" s="120"/>
      <c r="DJJ2" s="120"/>
      <c r="DJK2" s="120"/>
      <c r="DJL2" s="120"/>
      <c r="DJM2" s="120"/>
      <c r="DJN2" s="120"/>
      <c r="DJO2" s="120"/>
      <c r="DJP2" s="120"/>
      <c r="DJQ2" s="120"/>
      <c r="DJR2" s="120"/>
      <c r="DJS2" s="120"/>
      <c r="DJT2" s="120"/>
      <c r="DJU2" s="120"/>
      <c r="DJV2" s="120"/>
      <c r="DJW2" s="120"/>
      <c r="DJX2" s="120"/>
      <c r="DJY2" s="120"/>
      <c r="DJZ2" s="120"/>
      <c r="DKA2" s="120"/>
      <c r="DKB2" s="120"/>
      <c r="DKC2" s="120"/>
      <c r="DKD2" s="120"/>
      <c r="DKE2" s="120"/>
      <c r="DKF2" s="120"/>
      <c r="DKG2" s="120"/>
      <c r="DKH2" s="120"/>
      <c r="DKI2" s="120"/>
      <c r="DKJ2" s="120"/>
      <c r="DKK2" s="120"/>
      <c r="DKL2" s="120"/>
      <c r="DKM2" s="120"/>
      <c r="DKN2" s="120"/>
      <c r="DKO2" s="120"/>
      <c r="DKP2" s="120"/>
      <c r="DKQ2" s="120"/>
      <c r="DKR2" s="120"/>
      <c r="DKS2" s="120"/>
      <c r="DKT2" s="120"/>
      <c r="DKU2" s="120"/>
      <c r="DKV2" s="120"/>
      <c r="DKW2" s="120"/>
      <c r="DKX2" s="120"/>
      <c r="DKY2" s="120"/>
      <c r="DKZ2" s="120"/>
      <c r="DLA2" s="120"/>
      <c r="DLB2" s="120"/>
      <c r="DLC2" s="120"/>
      <c r="DLD2" s="120"/>
      <c r="DLE2" s="120"/>
      <c r="DLF2" s="120"/>
      <c r="DLG2" s="120"/>
      <c r="DLH2" s="120"/>
      <c r="DLI2" s="120"/>
      <c r="DLJ2" s="120"/>
      <c r="DLK2" s="120"/>
      <c r="DLL2" s="120"/>
      <c r="DLM2" s="120"/>
      <c r="DLN2" s="120"/>
      <c r="DLO2" s="120"/>
      <c r="DLP2" s="120"/>
      <c r="DLQ2" s="120"/>
      <c r="DLR2" s="120"/>
      <c r="DLS2" s="120"/>
      <c r="DLT2" s="120"/>
      <c r="DLU2" s="120"/>
      <c r="DLV2" s="120"/>
      <c r="DLW2" s="120"/>
      <c r="DLX2" s="120"/>
      <c r="DLY2" s="120"/>
      <c r="DLZ2" s="120"/>
      <c r="DMA2" s="120"/>
      <c r="DMB2" s="120"/>
      <c r="DMC2" s="120"/>
      <c r="DMD2" s="120"/>
      <c r="DME2" s="120"/>
      <c r="DMF2" s="120"/>
      <c r="DMG2" s="120"/>
      <c r="DMH2" s="120"/>
      <c r="DMI2" s="120"/>
      <c r="DMJ2" s="120"/>
      <c r="DMK2" s="120"/>
      <c r="DML2" s="120"/>
      <c r="DMM2" s="120"/>
      <c r="DMN2" s="120"/>
      <c r="DMO2" s="120"/>
      <c r="DMP2" s="120"/>
      <c r="DMQ2" s="120"/>
      <c r="DMR2" s="120"/>
      <c r="DMS2" s="120"/>
      <c r="DMT2" s="120"/>
      <c r="DMU2" s="120"/>
      <c r="DMV2" s="120"/>
      <c r="DMW2" s="120"/>
      <c r="DMX2" s="120"/>
      <c r="DMY2" s="120"/>
      <c r="DMZ2" s="120"/>
      <c r="DNA2" s="120"/>
      <c r="DNB2" s="120"/>
      <c r="DNC2" s="120"/>
      <c r="DND2" s="120"/>
      <c r="DNE2" s="120"/>
      <c r="DNF2" s="120"/>
      <c r="DNG2" s="120"/>
      <c r="DNH2" s="120"/>
      <c r="DNI2" s="120"/>
      <c r="DNJ2" s="120"/>
      <c r="DNK2" s="120"/>
      <c r="DNL2" s="120"/>
      <c r="DNM2" s="120"/>
      <c r="DNN2" s="120"/>
      <c r="DNO2" s="120"/>
      <c r="DNP2" s="120"/>
      <c r="DNQ2" s="120"/>
      <c r="DNR2" s="120"/>
      <c r="DNS2" s="120"/>
      <c r="DNT2" s="120"/>
      <c r="DNU2" s="120"/>
      <c r="DNV2" s="120"/>
      <c r="DNW2" s="120"/>
      <c r="DNX2" s="120"/>
      <c r="DNY2" s="120"/>
      <c r="DNZ2" s="120"/>
      <c r="DOA2" s="120"/>
      <c r="DOB2" s="120"/>
      <c r="DOC2" s="120"/>
      <c r="DOD2" s="120"/>
      <c r="DOE2" s="120"/>
      <c r="DOF2" s="120"/>
      <c r="DOG2" s="120"/>
      <c r="DOH2" s="120"/>
      <c r="DOI2" s="120"/>
      <c r="DOJ2" s="120"/>
      <c r="DOK2" s="120"/>
      <c r="DOL2" s="120"/>
      <c r="DOM2" s="120"/>
      <c r="DON2" s="120"/>
      <c r="DOO2" s="120"/>
      <c r="DOP2" s="120"/>
      <c r="DOQ2" s="120"/>
      <c r="DOR2" s="120"/>
      <c r="DOS2" s="120"/>
      <c r="DOT2" s="120"/>
      <c r="DOU2" s="120"/>
      <c r="DOV2" s="120"/>
      <c r="DOW2" s="120"/>
      <c r="DOX2" s="120"/>
      <c r="DOY2" s="120"/>
      <c r="DOZ2" s="120"/>
      <c r="DPA2" s="120"/>
      <c r="DPB2" s="120"/>
      <c r="DPC2" s="120"/>
      <c r="DPD2" s="120"/>
      <c r="DPE2" s="120"/>
      <c r="DPF2" s="120"/>
      <c r="DPG2" s="120"/>
      <c r="DPH2" s="120"/>
      <c r="DPI2" s="120"/>
      <c r="DPJ2" s="120"/>
      <c r="DPK2" s="120"/>
      <c r="DPL2" s="120"/>
      <c r="DPM2" s="120"/>
      <c r="DPN2" s="120"/>
      <c r="DPO2" s="120"/>
      <c r="DPP2" s="120"/>
      <c r="DPQ2" s="120"/>
      <c r="DPR2" s="120"/>
      <c r="DPS2" s="120"/>
      <c r="DPT2" s="120"/>
      <c r="DPU2" s="120"/>
      <c r="DPV2" s="120"/>
      <c r="DPW2" s="120"/>
      <c r="DPX2" s="120"/>
      <c r="DPY2" s="120"/>
      <c r="DPZ2" s="120"/>
      <c r="DQA2" s="120"/>
      <c r="DQB2" s="120"/>
      <c r="DQC2" s="120"/>
      <c r="DQD2" s="120"/>
      <c r="DQE2" s="120"/>
      <c r="DQF2" s="120"/>
      <c r="DQG2" s="120"/>
      <c r="DQH2" s="120"/>
      <c r="DQI2" s="120"/>
      <c r="DQJ2" s="120"/>
      <c r="DQK2" s="120"/>
      <c r="DQL2" s="120"/>
      <c r="DQM2" s="120"/>
      <c r="DQN2" s="120"/>
      <c r="DQO2" s="120"/>
      <c r="DQP2" s="120"/>
      <c r="DQQ2" s="120"/>
      <c r="DQR2" s="120"/>
      <c r="DQS2" s="120"/>
      <c r="DQT2" s="120"/>
      <c r="DQU2" s="120"/>
      <c r="DQV2" s="120"/>
      <c r="DQW2" s="120"/>
      <c r="DQX2" s="120"/>
      <c r="DQY2" s="120"/>
      <c r="DQZ2" s="120"/>
      <c r="DRA2" s="120"/>
      <c r="DRB2" s="120"/>
      <c r="DRC2" s="120"/>
      <c r="DRD2" s="120"/>
      <c r="DRE2" s="120"/>
      <c r="DRF2" s="120"/>
      <c r="DRG2" s="120"/>
      <c r="DRH2" s="120"/>
      <c r="DRI2" s="120"/>
      <c r="DRJ2" s="120"/>
      <c r="DRK2" s="120"/>
      <c r="DRL2" s="120"/>
      <c r="DRM2" s="120"/>
      <c r="DRN2" s="120"/>
      <c r="DRO2" s="120"/>
      <c r="DRP2" s="120"/>
      <c r="DRQ2" s="120"/>
      <c r="DRR2" s="120"/>
      <c r="DRS2" s="120"/>
      <c r="DRT2" s="120"/>
      <c r="DRU2" s="120"/>
      <c r="DRV2" s="120"/>
      <c r="DRW2" s="120"/>
      <c r="DRX2" s="120"/>
      <c r="DRY2" s="120"/>
      <c r="DRZ2" s="120"/>
      <c r="DSA2" s="120"/>
      <c r="DSB2" s="120"/>
      <c r="DSC2" s="120"/>
      <c r="DSD2" s="120"/>
      <c r="DSE2" s="120"/>
      <c r="DSF2" s="120"/>
      <c r="DSG2" s="120"/>
      <c r="DSH2" s="120"/>
      <c r="DSI2" s="120"/>
      <c r="DSJ2" s="120"/>
      <c r="DSK2" s="120"/>
      <c r="DSL2" s="120"/>
      <c r="DSM2" s="120"/>
      <c r="DSN2" s="120"/>
      <c r="DSO2" s="120"/>
      <c r="DSP2" s="120"/>
      <c r="DSQ2" s="120"/>
      <c r="DSR2" s="120"/>
      <c r="DSS2" s="120"/>
      <c r="DST2" s="120"/>
      <c r="DSU2" s="120"/>
      <c r="DSV2" s="120"/>
      <c r="DSW2" s="120"/>
      <c r="DSX2" s="120"/>
      <c r="DSY2" s="120"/>
      <c r="DSZ2" s="120"/>
      <c r="DTA2" s="120"/>
      <c r="DTB2" s="120"/>
      <c r="DTC2" s="120"/>
      <c r="DTD2" s="120"/>
      <c r="DTE2" s="120"/>
      <c r="DTF2" s="120"/>
      <c r="DTG2" s="120"/>
      <c r="DTH2" s="120"/>
      <c r="DTI2" s="120"/>
      <c r="DTJ2" s="120"/>
      <c r="DTK2" s="120"/>
      <c r="DTL2" s="120"/>
      <c r="DTM2" s="120"/>
      <c r="DTN2" s="120"/>
      <c r="DTO2" s="120"/>
      <c r="DTP2" s="120"/>
      <c r="DTQ2" s="120"/>
      <c r="DTR2" s="120"/>
      <c r="DTS2" s="120"/>
      <c r="DTT2" s="120"/>
      <c r="DTU2" s="120"/>
      <c r="DTV2" s="120"/>
      <c r="DTW2" s="120"/>
      <c r="DTX2" s="120"/>
      <c r="DTY2" s="120"/>
      <c r="DTZ2" s="120"/>
      <c r="DUA2" s="120"/>
      <c r="DUB2" s="120"/>
      <c r="DUC2" s="120"/>
      <c r="DUD2" s="120"/>
      <c r="DUE2" s="120"/>
      <c r="DUF2" s="120"/>
      <c r="DUG2" s="120"/>
      <c r="DUH2" s="120"/>
      <c r="DUI2" s="120"/>
      <c r="DUJ2" s="120"/>
      <c r="DUK2" s="120"/>
      <c r="DUL2" s="120"/>
      <c r="DUM2" s="120"/>
      <c r="DUN2" s="120"/>
      <c r="DUO2" s="120"/>
      <c r="DUP2" s="120"/>
      <c r="DUQ2" s="120"/>
      <c r="DUR2" s="120"/>
      <c r="DUS2" s="120"/>
      <c r="DUT2" s="120"/>
      <c r="DUU2" s="120"/>
      <c r="DUV2" s="120"/>
      <c r="DUW2" s="120"/>
      <c r="DUX2" s="120"/>
      <c r="DUY2" s="120"/>
      <c r="DUZ2" s="120"/>
      <c r="DVA2" s="120"/>
      <c r="DVB2" s="120"/>
      <c r="DVC2" s="120"/>
      <c r="DVD2" s="120"/>
      <c r="DVE2" s="120"/>
      <c r="DVF2" s="120"/>
      <c r="DVG2" s="120"/>
      <c r="DVH2" s="120"/>
      <c r="DVI2" s="120"/>
      <c r="DVJ2" s="120"/>
      <c r="DVK2" s="120"/>
      <c r="DVL2" s="120"/>
      <c r="DVM2" s="120"/>
      <c r="DVN2" s="120"/>
      <c r="DVO2" s="120"/>
      <c r="DVP2" s="120"/>
      <c r="DVQ2" s="120"/>
      <c r="DVR2" s="120"/>
      <c r="DVS2" s="120"/>
      <c r="DVT2" s="120"/>
      <c r="DVU2" s="120"/>
      <c r="DVV2" s="120"/>
      <c r="DVW2" s="120"/>
      <c r="DVX2" s="120"/>
      <c r="DVY2" s="120"/>
      <c r="DVZ2" s="120"/>
      <c r="DWA2" s="120"/>
      <c r="DWB2" s="120"/>
      <c r="DWC2" s="120"/>
      <c r="DWD2" s="120"/>
      <c r="DWE2" s="120"/>
      <c r="DWF2" s="120"/>
      <c r="DWG2" s="120"/>
      <c r="DWH2" s="120"/>
      <c r="DWI2" s="120"/>
      <c r="DWJ2" s="120"/>
      <c r="DWK2" s="120"/>
      <c r="DWL2" s="120"/>
      <c r="DWM2" s="120"/>
      <c r="DWN2" s="120"/>
      <c r="DWO2" s="120"/>
      <c r="DWP2" s="120"/>
      <c r="DWQ2" s="120"/>
      <c r="DWR2" s="120"/>
      <c r="DWS2" s="120"/>
      <c r="DWT2" s="120"/>
      <c r="DWU2" s="120"/>
      <c r="DWV2" s="120"/>
      <c r="DWW2" s="120"/>
      <c r="DWX2" s="120"/>
      <c r="DWY2" s="120"/>
      <c r="DWZ2" s="120"/>
      <c r="DXA2" s="120"/>
      <c r="DXB2" s="120"/>
      <c r="DXC2" s="120"/>
      <c r="DXD2" s="120"/>
      <c r="DXE2" s="120"/>
      <c r="DXF2" s="120"/>
      <c r="DXG2" s="120"/>
      <c r="DXH2" s="120"/>
      <c r="DXI2" s="120"/>
      <c r="DXJ2" s="120"/>
      <c r="DXK2" s="120"/>
      <c r="DXL2" s="120"/>
      <c r="DXM2" s="120"/>
      <c r="DXN2" s="120"/>
      <c r="DXO2" s="120"/>
      <c r="DXP2" s="120"/>
      <c r="DXQ2" s="120"/>
      <c r="DXR2" s="120"/>
      <c r="DXS2" s="120"/>
      <c r="DXT2" s="120"/>
      <c r="DXU2" s="120"/>
      <c r="DXV2" s="120"/>
      <c r="DXW2" s="120"/>
      <c r="DXX2" s="120"/>
      <c r="DXY2" s="120"/>
      <c r="DXZ2" s="120"/>
      <c r="DYA2" s="120"/>
      <c r="DYB2" s="120"/>
      <c r="DYC2" s="120"/>
      <c r="DYD2" s="120"/>
      <c r="DYE2" s="120"/>
      <c r="DYF2" s="120"/>
      <c r="DYG2" s="120"/>
      <c r="DYH2" s="120"/>
      <c r="DYI2" s="120"/>
      <c r="DYJ2" s="120"/>
      <c r="DYK2" s="120"/>
      <c r="DYL2" s="120"/>
      <c r="DYM2" s="120"/>
      <c r="DYN2" s="120"/>
      <c r="DYO2" s="120"/>
      <c r="DYP2" s="120"/>
      <c r="DYQ2" s="120"/>
      <c r="DYR2" s="120"/>
      <c r="DYS2" s="120"/>
      <c r="DYT2" s="120"/>
      <c r="DYU2" s="120"/>
      <c r="DYV2" s="120"/>
      <c r="DYW2" s="120"/>
      <c r="DYX2" s="120"/>
      <c r="DYY2" s="120"/>
      <c r="DYZ2" s="120"/>
      <c r="DZA2" s="120"/>
      <c r="DZB2" s="120"/>
      <c r="DZC2" s="120"/>
      <c r="DZD2" s="120"/>
      <c r="DZE2" s="120"/>
      <c r="DZF2" s="120"/>
      <c r="DZG2" s="120"/>
      <c r="DZH2" s="120"/>
      <c r="DZI2" s="120"/>
      <c r="DZJ2" s="120"/>
      <c r="DZK2" s="120"/>
      <c r="DZL2" s="120"/>
      <c r="DZM2" s="120"/>
      <c r="DZN2" s="120"/>
      <c r="DZO2" s="120"/>
      <c r="DZP2" s="120"/>
      <c r="DZQ2" s="120"/>
      <c r="DZR2" s="120"/>
      <c r="DZS2" s="120"/>
      <c r="DZT2" s="120"/>
      <c r="DZU2" s="120"/>
      <c r="DZV2" s="120"/>
      <c r="DZW2" s="120"/>
      <c r="DZX2" s="120"/>
      <c r="DZY2" s="120"/>
      <c r="DZZ2" s="120"/>
      <c r="EAA2" s="120"/>
      <c r="EAB2" s="120"/>
      <c r="EAC2" s="120"/>
      <c r="EAD2" s="120"/>
      <c r="EAE2" s="120"/>
      <c r="EAF2" s="120"/>
      <c r="EAG2" s="120"/>
      <c r="EAH2" s="120"/>
      <c r="EAI2" s="120"/>
      <c r="EAJ2" s="120"/>
      <c r="EAK2" s="120"/>
      <c r="EAL2" s="120"/>
      <c r="EAM2" s="120"/>
      <c r="EAN2" s="120"/>
      <c r="EAO2" s="120"/>
      <c r="EAP2" s="120"/>
      <c r="EAQ2" s="120"/>
      <c r="EAR2" s="120"/>
      <c r="EAS2" s="120"/>
      <c r="EAT2" s="120"/>
      <c r="EAU2" s="120"/>
      <c r="EAV2" s="120"/>
      <c r="EAW2" s="120"/>
      <c r="EAX2" s="120"/>
      <c r="EAY2" s="120"/>
      <c r="EAZ2" s="120"/>
      <c r="EBA2" s="120"/>
      <c r="EBB2" s="120"/>
      <c r="EBC2" s="120"/>
      <c r="EBD2" s="120"/>
      <c r="EBE2" s="120"/>
      <c r="EBF2" s="120"/>
      <c r="EBG2" s="120"/>
      <c r="EBH2" s="120"/>
      <c r="EBI2" s="120"/>
      <c r="EBJ2" s="120"/>
      <c r="EBK2" s="120"/>
      <c r="EBL2" s="120"/>
      <c r="EBM2" s="120"/>
      <c r="EBN2" s="120"/>
      <c r="EBO2" s="120"/>
      <c r="EBP2" s="120"/>
      <c r="EBQ2" s="120"/>
      <c r="EBR2" s="120"/>
      <c r="EBS2" s="120"/>
      <c r="EBT2" s="120"/>
      <c r="EBU2" s="120"/>
      <c r="EBV2" s="120"/>
      <c r="EBW2" s="120"/>
      <c r="EBX2" s="120"/>
      <c r="EBY2" s="120"/>
      <c r="EBZ2" s="120"/>
      <c r="ECA2" s="120"/>
      <c r="ECB2" s="120"/>
      <c r="ECC2" s="120"/>
      <c r="ECD2" s="120"/>
      <c r="ECE2" s="120"/>
      <c r="ECF2" s="120"/>
      <c r="ECG2" s="120"/>
      <c r="ECH2" s="120"/>
      <c r="ECI2" s="120"/>
      <c r="ECJ2" s="120"/>
      <c r="ECK2" s="120"/>
      <c r="ECL2" s="120"/>
      <c r="ECM2" s="120"/>
      <c r="ECN2" s="120"/>
      <c r="ECO2" s="120"/>
      <c r="ECP2" s="120"/>
      <c r="ECQ2" s="120"/>
      <c r="ECR2" s="120"/>
      <c r="ECS2" s="120"/>
      <c r="ECT2" s="120"/>
      <c r="ECU2" s="120"/>
      <c r="ECV2" s="120"/>
      <c r="ECW2" s="120"/>
      <c r="ECX2" s="120"/>
      <c r="ECY2" s="120"/>
      <c r="ECZ2" s="120"/>
      <c r="EDA2" s="120"/>
      <c r="EDB2" s="120"/>
      <c r="EDC2" s="120"/>
      <c r="EDD2" s="120"/>
      <c r="EDE2" s="120"/>
      <c r="EDF2" s="120"/>
      <c r="EDG2" s="120"/>
      <c r="EDH2" s="120"/>
      <c r="EDI2" s="120"/>
      <c r="EDJ2" s="120"/>
      <c r="EDK2" s="120"/>
      <c r="EDL2" s="120"/>
      <c r="EDM2" s="120"/>
      <c r="EDN2" s="120"/>
      <c r="EDO2" s="120"/>
      <c r="EDP2" s="120"/>
      <c r="EDQ2" s="120"/>
      <c r="EDR2" s="120"/>
      <c r="EDS2" s="120"/>
      <c r="EDT2" s="120"/>
      <c r="EDU2" s="120"/>
      <c r="EDV2" s="120"/>
      <c r="EDW2" s="120"/>
      <c r="EDX2" s="120"/>
      <c r="EDY2" s="120"/>
      <c r="EDZ2" s="120"/>
      <c r="EEA2" s="120"/>
      <c r="EEB2" s="120"/>
      <c r="EEC2" s="120"/>
      <c r="EED2" s="120"/>
      <c r="EEE2" s="120"/>
      <c r="EEF2" s="120"/>
      <c r="EEG2" s="120"/>
      <c r="EEH2" s="120"/>
      <c r="EEI2" s="120"/>
      <c r="EEJ2" s="120"/>
      <c r="EEK2" s="120"/>
      <c r="EEL2" s="120"/>
      <c r="EEM2" s="120"/>
      <c r="EEN2" s="120"/>
      <c r="EEO2" s="120"/>
      <c r="EEP2" s="120"/>
      <c r="EEQ2" s="120"/>
      <c r="EER2" s="120"/>
      <c r="EES2" s="120"/>
      <c r="EET2" s="120"/>
      <c r="EEU2" s="120"/>
      <c r="EEV2" s="120"/>
      <c r="EEW2" s="120"/>
      <c r="EEX2" s="120"/>
      <c r="EEY2" s="120"/>
      <c r="EEZ2" s="120"/>
      <c r="EFA2" s="120"/>
      <c r="EFB2" s="120"/>
      <c r="EFC2" s="120"/>
      <c r="EFD2" s="120"/>
      <c r="EFE2" s="120"/>
      <c r="EFF2" s="120"/>
      <c r="EFG2" s="120"/>
      <c r="EFH2" s="120"/>
      <c r="EFI2" s="120"/>
      <c r="EFJ2" s="120"/>
      <c r="EFK2" s="120"/>
      <c r="EFL2" s="120"/>
      <c r="EFM2" s="120"/>
      <c r="EFN2" s="120"/>
      <c r="EFO2" s="120"/>
      <c r="EFP2" s="120"/>
      <c r="EFQ2" s="120"/>
      <c r="EFR2" s="120"/>
      <c r="EFS2" s="120"/>
      <c r="EFT2" s="120"/>
      <c r="EFU2" s="120"/>
      <c r="EFV2" s="120"/>
      <c r="EFW2" s="120"/>
      <c r="EFX2" s="120"/>
      <c r="EFY2" s="120"/>
      <c r="EFZ2" s="120"/>
      <c r="EGA2" s="120"/>
      <c r="EGB2" s="120"/>
      <c r="EGC2" s="120"/>
      <c r="EGD2" s="120"/>
      <c r="EGE2" s="120"/>
      <c r="EGF2" s="120"/>
      <c r="EGG2" s="120"/>
      <c r="EGH2" s="120"/>
      <c r="EGI2" s="120"/>
      <c r="EGJ2" s="120"/>
      <c r="EGK2" s="120"/>
      <c r="EGL2" s="120"/>
      <c r="EGM2" s="120"/>
      <c r="EGN2" s="120"/>
      <c r="EGO2" s="120"/>
      <c r="EGP2" s="120"/>
      <c r="EGQ2" s="120"/>
      <c r="EGR2" s="120"/>
      <c r="EGS2" s="120"/>
      <c r="EGT2" s="120"/>
      <c r="EGU2" s="120"/>
      <c r="EGV2" s="120"/>
      <c r="EGW2" s="120"/>
      <c r="EGX2" s="120"/>
      <c r="EGY2" s="120"/>
      <c r="EGZ2" s="120"/>
      <c r="EHA2" s="120"/>
      <c r="EHB2" s="120"/>
      <c r="EHC2" s="120"/>
      <c r="EHD2" s="120"/>
      <c r="EHE2" s="120"/>
      <c r="EHF2" s="120"/>
      <c r="EHG2" s="120"/>
      <c r="EHH2" s="120"/>
      <c r="EHI2" s="120"/>
      <c r="EHJ2" s="120"/>
      <c r="EHK2" s="120"/>
      <c r="EHL2" s="120"/>
      <c r="EHM2" s="120"/>
      <c r="EHN2" s="120"/>
      <c r="EHO2" s="120"/>
      <c r="EHP2" s="120"/>
      <c r="EHQ2" s="120"/>
      <c r="EHR2" s="120"/>
      <c r="EHS2" s="120"/>
      <c r="EHT2" s="120"/>
      <c r="EHU2" s="120"/>
      <c r="EHV2" s="120"/>
      <c r="EHW2" s="120"/>
      <c r="EHX2" s="120"/>
      <c r="EHY2" s="120"/>
      <c r="EHZ2" s="120"/>
      <c r="EIA2" s="120"/>
      <c r="EIB2" s="120"/>
      <c r="EIC2" s="120"/>
      <c r="EID2" s="120"/>
      <c r="EIE2" s="120"/>
      <c r="EIF2" s="120"/>
      <c r="EIG2" s="120"/>
      <c r="EIH2" s="120"/>
      <c r="EII2" s="120"/>
      <c r="EIJ2" s="120"/>
      <c r="EIK2" s="120"/>
      <c r="EIL2" s="120"/>
      <c r="EIM2" s="120"/>
      <c r="EIN2" s="120"/>
      <c r="EIO2" s="120"/>
      <c r="EIP2" s="120"/>
      <c r="EIQ2" s="120"/>
      <c r="EIR2" s="120"/>
      <c r="EIS2" s="120"/>
      <c r="EIT2" s="120"/>
      <c r="EIU2" s="120"/>
      <c r="EIV2" s="120"/>
      <c r="EIW2" s="120"/>
      <c r="EIX2" s="120"/>
      <c r="EIY2" s="120"/>
      <c r="EIZ2" s="120"/>
      <c r="EJA2" s="120"/>
      <c r="EJB2" s="120"/>
      <c r="EJC2" s="120"/>
      <c r="EJD2" s="120"/>
      <c r="EJE2" s="120"/>
      <c r="EJF2" s="120"/>
      <c r="EJG2" s="120"/>
      <c r="EJH2" s="120"/>
      <c r="EJI2" s="120"/>
      <c r="EJJ2" s="120"/>
      <c r="EJK2" s="120"/>
      <c r="EJL2" s="120"/>
      <c r="EJM2" s="120"/>
      <c r="EJN2" s="120"/>
      <c r="EJO2" s="120"/>
      <c r="EJP2" s="120"/>
      <c r="EJQ2" s="120"/>
      <c r="EJR2" s="120"/>
      <c r="EJS2" s="120"/>
      <c r="EJT2" s="120"/>
      <c r="EJU2" s="120"/>
      <c r="EJV2" s="120"/>
      <c r="EJW2" s="120"/>
      <c r="EJX2" s="120"/>
      <c r="EJY2" s="120"/>
      <c r="EJZ2" s="120"/>
      <c r="EKA2" s="120"/>
      <c r="EKB2" s="120"/>
      <c r="EKC2" s="120"/>
      <c r="EKD2" s="120"/>
      <c r="EKE2" s="120"/>
      <c r="EKF2" s="120"/>
      <c r="EKG2" s="120"/>
      <c r="EKH2" s="120"/>
      <c r="EKI2" s="120"/>
      <c r="EKJ2" s="120"/>
      <c r="EKK2" s="120"/>
      <c r="EKL2" s="120"/>
      <c r="EKM2" s="120"/>
      <c r="EKN2" s="120"/>
      <c r="EKO2" s="120"/>
      <c r="EKP2" s="120"/>
      <c r="EKQ2" s="120"/>
      <c r="EKR2" s="120"/>
      <c r="EKS2" s="120"/>
      <c r="EKT2" s="120"/>
      <c r="EKU2" s="120"/>
      <c r="EKV2" s="120"/>
      <c r="EKW2" s="120"/>
      <c r="EKX2" s="120"/>
      <c r="EKY2" s="120"/>
      <c r="EKZ2" s="120"/>
      <c r="ELA2" s="120"/>
      <c r="ELB2" s="120"/>
      <c r="ELC2" s="120"/>
      <c r="ELD2" s="120"/>
      <c r="ELE2" s="120"/>
      <c r="ELF2" s="120"/>
      <c r="ELG2" s="120"/>
      <c r="ELH2" s="120"/>
      <c r="ELI2" s="120"/>
      <c r="ELJ2" s="120"/>
      <c r="ELK2" s="120"/>
      <c r="ELL2" s="120"/>
      <c r="ELM2" s="120"/>
      <c r="ELN2" s="120"/>
      <c r="ELO2" s="120"/>
      <c r="ELP2" s="120"/>
      <c r="ELQ2" s="120"/>
      <c r="ELR2" s="120"/>
      <c r="ELS2" s="120"/>
      <c r="ELT2" s="120"/>
      <c r="ELU2" s="120"/>
      <c r="ELV2" s="120"/>
      <c r="ELW2" s="120"/>
      <c r="ELX2" s="120"/>
      <c r="ELY2" s="120"/>
      <c r="ELZ2" s="120"/>
      <c r="EMA2" s="120"/>
      <c r="EMB2" s="120"/>
      <c r="EMC2" s="120"/>
      <c r="EMD2" s="120"/>
      <c r="EME2" s="120"/>
      <c r="EMF2" s="120"/>
      <c r="EMG2" s="120"/>
      <c r="EMH2" s="120"/>
      <c r="EMI2" s="120"/>
      <c r="EMJ2" s="120"/>
      <c r="EMK2" s="120"/>
      <c r="EML2" s="120"/>
      <c r="EMM2" s="120"/>
      <c r="EMN2" s="120"/>
      <c r="EMO2" s="120"/>
      <c r="EMP2" s="120"/>
      <c r="EMQ2" s="120"/>
      <c r="EMR2" s="120"/>
      <c r="EMS2" s="120"/>
      <c r="EMT2" s="120"/>
      <c r="EMU2" s="120"/>
      <c r="EMV2" s="120"/>
      <c r="EMW2" s="120"/>
      <c r="EMX2" s="120"/>
      <c r="EMY2" s="120"/>
      <c r="EMZ2" s="120"/>
      <c r="ENA2" s="120"/>
      <c r="ENB2" s="120"/>
      <c r="ENC2" s="120"/>
      <c r="END2" s="120"/>
      <c r="ENE2" s="120"/>
      <c r="ENF2" s="120"/>
      <c r="ENG2" s="120"/>
      <c r="ENH2" s="120"/>
      <c r="ENI2" s="120"/>
      <c r="ENJ2" s="120"/>
      <c r="ENK2" s="120"/>
      <c r="ENL2" s="120"/>
      <c r="ENM2" s="120"/>
      <c r="ENN2" s="120"/>
      <c r="ENO2" s="120"/>
      <c r="ENP2" s="120"/>
      <c r="ENQ2" s="120"/>
      <c r="ENR2" s="120"/>
      <c r="ENS2" s="120"/>
      <c r="ENT2" s="120"/>
      <c r="ENU2" s="120"/>
      <c r="ENV2" s="120"/>
      <c r="ENW2" s="120"/>
      <c r="ENX2" s="120"/>
      <c r="ENY2" s="120"/>
      <c r="ENZ2" s="120"/>
      <c r="EOA2" s="120"/>
      <c r="EOB2" s="120"/>
      <c r="EOC2" s="120"/>
      <c r="EOD2" s="120"/>
      <c r="EOE2" s="120"/>
      <c r="EOF2" s="120"/>
      <c r="EOG2" s="120"/>
      <c r="EOH2" s="120"/>
      <c r="EOI2" s="120"/>
      <c r="EOJ2" s="120"/>
      <c r="EOK2" s="120"/>
      <c r="EOL2" s="120"/>
      <c r="EOM2" s="120"/>
      <c r="EON2" s="120"/>
      <c r="EOO2" s="120"/>
      <c r="EOP2" s="120"/>
      <c r="EOQ2" s="120"/>
      <c r="EOR2" s="120"/>
      <c r="EOS2" s="120"/>
      <c r="EOT2" s="120"/>
      <c r="EOU2" s="120"/>
      <c r="EOV2" s="120"/>
      <c r="EOW2" s="120"/>
      <c r="EOX2" s="120"/>
      <c r="EOY2" s="120"/>
      <c r="EOZ2" s="120"/>
      <c r="EPA2" s="120"/>
      <c r="EPB2" s="120"/>
      <c r="EPC2" s="120"/>
      <c r="EPD2" s="120"/>
      <c r="EPE2" s="120"/>
      <c r="EPF2" s="120"/>
      <c r="EPG2" s="120"/>
      <c r="EPH2" s="120"/>
      <c r="EPI2" s="120"/>
      <c r="EPJ2" s="120"/>
      <c r="EPK2" s="120"/>
      <c r="EPL2" s="120"/>
      <c r="EPM2" s="120"/>
      <c r="EPN2" s="120"/>
      <c r="EPO2" s="120"/>
      <c r="EPP2" s="120"/>
      <c r="EPQ2" s="120"/>
      <c r="EPR2" s="120"/>
      <c r="EPS2" s="120"/>
      <c r="EPT2" s="120"/>
      <c r="EPU2" s="120"/>
      <c r="EPV2" s="120"/>
      <c r="EPW2" s="120"/>
      <c r="EPX2" s="120"/>
      <c r="EPY2" s="120"/>
      <c r="EPZ2" s="120"/>
      <c r="EQA2" s="120"/>
      <c r="EQB2" s="120"/>
      <c r="EQC2" s="120"/>
      <c r="EQD2" s="120"/>
      <c r="EQE2" s="120"/>
      <c r="EQF2" s="120"/>
      <c r="EQG2" s="120"/>
      <c r="EQH2" s="120"/>
      <c r="EQI2" s="120"/>
      <c r="EQJ2" s="120"/>
      <c r="EQK2" s="120"/>
      <c r="EQL2" s="120"/>
      <c r="EQM2" s="120"/>
      <c r="EQN2" s="120"/>
      <c r="EQO2" s="120"/>
      <c r="EQP2" s="120"/>
      <c r="EQQ2" s="120"/>
      <c r="EQR2" s="120"/>
      <c r="EQS2" s="120"/>
      <c r="EQT2" s="120"/>
      <c r="EQU2" s="120"/>
      <c r="EQV2" s="120"/>
      <c r="EQW2" s="120"/>
      <c r="EQX2" s="120"/>
      <c r="EQY2" s="120"/>
      <c r="EQZ2" s="120"/>
      <c r="ERA2" s="120"/>
      <c r="ERB2" s="120"/>
      <c r="ERC2" s="120"/>
      <c r="ERD2" s="120"/>
      <c r="ERE2" s="120"/>
      <c r="ERF2" s="120"/>
      <c r="ERG2" s="120"/>
      <c r="ERH2" s="120"/>
      <c r="ERI2" s="120"/>
      <c r="ERJ2" s="120"/>
      <c r="ERK2" s="120"/>
      <c r="ERL2" s="120"/>
      <c r="ERM2" s="120"/>
      <c r="ERN2" s="120"/>
      <c r="ERO2" s="120"/>
      <c r="ERP2" s="120"/>
      <c r="ERQ2" s="120"/>
      <c r="ERR2" s="120"/>
      <c r="ERS2" s="120"/>
      <c r="ERT2" s="120"/>
      <c r="ERU2" s="120"/>
      <c r="ERV2" s="120"/>
      <c r="ERW2" s="120"/>
      <c r="ERX2" s="120"/>
      <c r="ERY2" s="120"/>
      <c r="ERZ2" s="120"/>
      <c r="ESA2" s="120"/>
      <c r="ESB2" s="120"/>
      <c r="ESC2" s="120"/>
      <c r="ESD2" s="120"/>
      <c r="ESE2" s="120"/>
      <c r="ESF2" s="120"/>
      <c r="ESG2" s="120"/>
      <c r="ESH2" s="120"/>
      <c r="ESI2" s="120"/>
      <c r="ESJ2" s="120"/>
      <c r="ESK2" s="120"/>
      <c r="ESL2" s="120"/>
      <c r="ESM2" s="120"/>
      <c r="ESN2" s="120"/>
      <c r="ESO2" s="120"/>
      <c r="ESP2" s="120"/>
      <c r="ESQ2" s="120"/>
      <c r="ESR2" s="120"/>
      <c r="ESS2" s="120"/>
      <c r="EST2" s="120"/>
      <c r="ESU2" s="120"/>
      <c r="ESV2" s="120"/>
      <c r="ESW2" s="120"/>
      <c r="ESX2" s="120"/>
      <c r="ESY2" s="120"/>
      <c r="ESZ2" s="120"/>
      <c r="ETA2" s="120"/>
      <c r="ETB2" s="120"/>
      <c r="ETC2" s="120"/>
      <c r="ETD2" s="120"/>
      <c r="ETE2" s="120"/>
      <c r="ETF2" s="120"/>
      <c r="ETG2" s="120"/>
      <c r="ETH2" s="120"/>
      <c r="ETI2" s="120"/>
      <c r="ETJ2" s="120"/>
      <c r="ETK2" s="120"/>
      <c r="ETL2" s="120"/>
      <c r="ETM2" s="120"/>
      <c r="ETN2" s="120"/>
      <c r="ETO2" s="120"/>
      <c r="ETP2" s="120"/>
      <c r="ETQ2" s="120"/>
      <c r="ETR2" s="120"/>
      <c r="ETS2" s="120"/>
      <c r="ETT2" s="120"/>
      <c r="ETU2" s="120"/>
      <c r="ETV2" s="120"/>
      <c r="ETW2" s="120"/>
      <c r="ETX2" s="120"/>
      <c r="ETY2" s="120"/>
      <c r="ETZ2" s="120"/>
      <c r="EUA2" s="120"/>
      <c r="EUB2" s="120"/>
      <c r="EUC2" s="120"/>
      <c r="EUD2" s="120"/>
      <c r="EUE2" s="120"/>
      <c r="EUF2" s="120"/>
      <c r="EUG2" s="120"/>
      <c r="EUH2" s="120"/>
      <c r="EUI2" s="120"/>
      <c r="EUJ2" s="120"/>
      <c r="EUK2" s="120"/>
      <c r="EUL2" s="120"/>
      <c r="EUM2" s="120"/>
      <c r="EUN2" s="120"/>
      <c r="EUO2" s="120"/>
      <c r="EUP2" s="120"/>
      <c r="EUQ2" s="120"/>
      <c r="EUR2" s="120"/>
      <c r="EUS2" s="120"/>
      <c r="EUT2" s="120"/>
      <c r="EUU2" s="120"/>
      <c r="EUV2" s="120"/>
      <c r="EUW2" s="120"/>
      <c r="EUX2" s="120"/>
      <c r="EUY2" s="120"/>
      <c r="EUZ2" s="120"/>
      <c r="EVA2" s="120"/>
      <c r="EVB2" s="120"/>
      <c r="EVC2" s="120"/>
      <c r="EVD2" s="120"/>
      <c r="EVE2" s="120"/>
      <c r="EVF2" s="120"/>
      <c r="EVG2" s="120"/>
      <c r="EVH2" s="120"/>
      <c r="EVI2" s="120"/>
      <c r="EVJ2" s="120"/>
      <c r="EVK2" s="120"/>
      <c r="EVL2" s="120"/>
      <c r="EVM2" s="120"/>
      <c r="EVN2" s="120"/>
      <c r="EVO2" s="120"/>
      <c r="EVP2" s="120"/>
      <c r="EVQ2" s="120"/>
      <c r="EVR2" s="120"/>
      <c r="EVS2" s="120"/>
      <c r="EVT2" s="120"/>
      <c r="EVU2" s="120"/>
      <c r="EVV2" s="120"/>
      <c r="EVW2" s="120"/>
      <c r="EVX2" s="120"/>
      <c r="EVY2" s="120"/>
      <c r="EVZ2" s="120"/>
      <c r="EWA2" s="120"/>
      <c r="EWB2" s="120"/>
      <c r="EWC2" s="120"/>
      <c r="EWD2" s="120"/>
      <c r="EWE2" s="120"/>
      <c r="EWF2" s="120"/>
      <c r="EWG2" s="120"/>
      <c r="EWH2" s="120"/>
      <c r="EWI2" s="120"/>
      <c r="EWJ2" s="120"/>
      <c r="EWK2" s="120"/>
      <c r="EWL2" s="120"/>
      <c r="EWM2" s="120"/>
      <c r="EWN2" s="120"/>
      <c r="EWO2" s="120"/>
      <c r="EWP2" s="120"/>
      <c r="EWQ2" s="120"/>
      <c r="EWR2" s="120"/>
      <c r="EWS2" s="120"/>
      <c r="EWT2" s="120"/>
      <c r="EWU2" s="120"/>
      <c r="EWV2" s="120"/>
      <c r="EWW2" s="120"/>
      <c r="EWX2" s="120"/>
      <c r="EWY2" s="120"/>
      <c r="EWZ2" s="120"/>
      <c r="EXA2" s="120"/>
      <c r="EXB2" s="120"/>
      <c r="EXC2" s="120"/>
      <c r="EXD2" s="120"/>
      <c r="EXE2" s="120"/>
      <c r="EXF2" s="120"/>
      <c r="EXG2" s="120"/>
      <c r="EXH2" s="120"/>
      <c r="EXI2" s="120"/>
      <c r="EXJ2" s="120"/>
      <c r="EXK2" s="120"/>
      <c r="EXL2" s="120"/>
      <c r="EXM2" s="120"/>
      <c r="EXN2" s="120"/>
      <c r="EXO2" s="120"/>
      <c r="EXP2" s="120"/>
      <c r="EXQ2" s="120"/>
      <c r="EXR2" s="120"/>
      <c r="EXS2" s="120"/>
      <c r="EXT2" s="120"/>
      <c r="EXU2" s="120"/>
      <c r="EXV2" s="120"/>
      <c r="EXW2" s="120"/>
      <c r="EXX2" s="120"/>
      <c r="EXY2" s="120"/>
      <c r="EXZ2" s="120"/>
      <c r="EYA2" s="120"/>
      <c r="EYB2" s="120"/>
      <c r="EYC2" s="120"/>
      <c r="EYD2" s="120"/>
      <c r="EYE2" s="120"/>
      <c r="EYF2" s="120"/>
      <c r="EYG2" s="120"/>
      <c r="EYH2" s="120"/>
      <c r="EYI2" s="120"/>
      <c r="EYJ2" s="120"/>
      <c r="EYK2" s="120"/>
      <c r="EYL2" s="120"/>
      <c r="EYM2" s="120"/>
      <c r="EYN2" s="120"/>
      <c r="EYO2" s="120"/>
      <c r="EYP2" s="120"/>
      <c r="EYQ2" s="120"/>
      <c r="EYR2" s="120"/>
      <c r="EYS2" s="120"/>
      <c r="EYT2" s="120"/>
      <c r="EYU2" s="120"/>
      <c r="EYV2" s="120"/>
      <c r="EYW2" s="120"/>
      <c r="EYX2" s="120"/>
      <c r="EYY2" s="120"/>
      <c r="EYZ2" s="120"/>
      <c r="EZA2" s="120"/>
      <c r="EZB2" s="120"/>
      <c r="EZC2" s="120"/>
      <c r="EZD2" s="120"/>
      <c r="EZE2" s="120"/>
      <c r="EZF2" s="120"/>
      <c r="EZG2" s="120"/>
      <c r="EZH2" s="120"/>
      <c r="EZI2" s="120"/>
      <c r="EZJ2" s="120"/>
      <c r="EZK2" s="120"/>
      <c r="EZL2" s="120"/>
      <c r="EZM2" s="120"/>
      <c r="EZN2" s="120"/>
      <c r="EZO2" s="120"/>
      <c r="EZP2" s="120"/>
      <c r="EZQ2" s="120"/>
      <c r="EZR2" s="120"/>
      <c r="EZS2" s="120"/>
      <c r="EZT2" s="120"/>
      <c r="EZU2" s="120"/>
      <c r="EZV2" s="120"/>
      <c r="EZW2" s="120"/>
      <c r="EZX2" s="120"/>
      <c r="EZY2" s="120"/>
      <c r="EZZ2" s="120"/>
      <c r="FAA2" s="120"/>
      <c r="FAB2" s="120"/>
      <c r="FAC2" s="120"/>
      <c r="FAD2" s="120"/>
      <c r="FAE2" s="120"/>
      <c r="FAF2" s="120"/>
      <c r="FAG2" s="120"/>
      <c r="FAH2" s="120"/>
      <c r="FAI2" s="120"/>
      <c r="FAJ2" s="120"/>
      <c r="FAK2" s="120"/>
      <c r="FAL2" s="120"/>
      <c r="FAM2" s="120"/>
      <c r="FAN2" s="120"/>
      <c r="FAO2" s="120"/>
      <c r="FAP2" s="120"/>
      <c r="FAQ2" s="120"/>
      <c r="FAR2" s="120"/>
      <c r="FAS2" s="120"/>
      <c r="FAT2" s="120"/>
      <c r="FAU2" s="120"/>
      <c r="FAV2" s="120"/>
      <c r="FAW2" s="120"/>
      <c r="FAX2" s="120"/>
      <c r="FAY2" s="120"/>
      <c r="FAZ2" s="120"/>
      <c r="FBA2" s="120"/>
      <c r="FBB2" s="120"/>
      <c r="FBC2" s="120"/>
      <c r="FBD2" s="120"/>
      <c r="FBE2" s="120"/>
      <c r="FBF2" s="120"/>
      <c r="FBG2" s="120"/>
      <c r="FBH2" s="120"/>
      <c r="FBI2" s="120"/>
      <c r="FBJ2" s="120"/>
      <c r="FBK2" s="120"/>
      <c r="FBL2" s="120"/>
      <c r="FBM2" s="120"/>
      <c r="FBN2" s="120"/>
      <c r="FBO2" s="120"/>
      <c r="FBP2" s="120"/>
      <c r="FBQ2" s="120"/>
      <c r="FBR2" s="120"/>
      <c r="FBS2" s="120"/>
      <c r="FBT2" s="120"/>
      <c r="FBU2" s="120"/>
      <c r="FBV2" s="120"/>
      <c r="FBW2" s="120"/>
      <c r="FBX2" s="120"/>
      <c r="FBY2" s="120"/>
      <c r="FBZ2" s="120"/>
      <c r="FCA2" s="120"/>
      <c r="FCB2" s="120"/>
      <c r="FCC2" s="120"/>
      <c r="FCD2" s="120"/>
      <c r="FCE2" s="120"/>
      <c r="FCF2" s="120"/>
      <c r="FCG2" s="120"/>
      <c r="FCH2" s="120"/>
      <c r="FCI2" s="120"/>
      <c r="FCJ2" s="120"/>
      <c r="FCK2" s="120"/>
      <c r="FCL2" s="120"/>
      <c r="FCM2" s="120"/>
      <c r="FCN2" s="120"/>
      <c r="FCO2" s="120"/>
      <c r="FCP2" s="120"/>
      <c r="FCQ2" s="120"/>
      <c r="FCR2" s="120"/>
      <c r="FCS2" s="120"/>
      <c r="FCT2" s="120"/>
      <c r="FCU2" s="120"/>
      <c r="FCV2" s="120"/>
      <c r="FCW2" s="120"/>
      <c r="FCX2" s="120"/>
      <c r="FCY2" s="120"/>
      <c r="FCZ2" s="120"/>
      <c r="FDA2" s="120"/>
      <c r="FDB2" s="120"/>
      <c r="FDC2" s="120"/>
      <c r="FDD2" s="120"/>
      <c r="FDE2" s="120"/>
      <c r="FDF2" s="120"/>
      <c r="FDG2" s="120"/>
      <c r="FDH2" s="120"/>
      <c r="FDI2" s="120"/>
      <c r="FDJ2" s="120"/>
      <c r="FDK2" s="120"/>
      <c r="FDL2" s="120"/>
      <c r="FDM2" s="120"/>
      <c r="FDN2" s="120"/>
      <c r="FDO2" s="120"/>
      <c r="FDP2" s="120"/>
      <c r="FDQ2" s="120"/>
      <c r="FDR2" s="120"/>
      <c r="FDS2" s="120"/>
      <c r="FDT2" s="120"/>
      <c r="FDU2" s="120"/>
      <c r="FDV2" s="120"/>
      <c r="FDW2" s="120"/>
      <c r="FDX2" s="120"/>
      <c r="FDY2" s="120"/>
      <c r="FDZ2" s="120"/>
      <c r="FEA2" s="120"/>
      <c r="FEB2" s="120"/>
      <c r="FEC2" s="120"/>
      <c r="FED2" s="120"/>
      <c r="FEE2" s="120"/>
      <c r="FEF2" s="120"/>
      <c r="FEG2" s="120"/>
      <c r="FEH2" s="120"/>
      <c r="FEI2" s="120"/>
      <c r="FEJ2" s="120"/>
      <c r="FEK2" s="120"/>
      <c r="FEL2" s="120"/>
      <c r="FEM2" s="120"/>
      <c r="FEN2" s="120"/>
      <c r="FEO2" s="120"/>
      <c r="FEP2" s="120"/>
      <c r="FEQ2" s="120"/>
      <c r="FER2" s="120"/>
      <c r="FES2" s="120"/>
      <c r="FET2" s="120"/>
      <c r="FEU2" s="120"/>
      <c r="FEV2" s="120"/>
      <c r="FEW2" s="120"/>
      <c r="FEX2" s="120"/>
      <c r="FEY2" s="120"/>
      <c r="FEZ2" s="120"/>
      <c r="FFA2" s="120"/>
      <c r="FFB2" s="120"/>
      <c r="FFC2" s="120"/>
      <c r="FFD2" s="120"/>
      <c r="FFE2" s="120"/>
      <c r="FFF2" s="120"/>
      <c r="FFG2" s="120"/>
      <c r="FFH2" s="120"/>
      <c r="FFI2" s="120"/>
      <c r="FFJ2" s="120"/>
      <c r="FFK2" s="120"/>
      <c r="FFL2" s="120"/>
      <c r="FFM2" s="120"/>
      <c r="FFN2" s="120"/>
      <c r="FFO2" s="120"/>
      <c r="FFP2" s="120"/>
      <c r="FFQ2" s="120"/>
      <c r="FFR2" s="120"/>
      <c r="FFS2" s="120"/>
      <c r="FFT2" s="120"/>
      <c r="FFU2" s="120"/>
      <c r="FFV2" s="120"/>
      <c r="FFW2" s="120"/>
      <c r="FFX2" s="120"/>
      <c r="FFY2" s="120"/>
      <c r="FFZ2" s="120"/>
      <c r="FGA2" s="120"/>
      <c r="FGB2" s="120"/>
      <c r="FGC2" s="120"/>
      <c r="FGD2" s="120"/>
      <c r="FGE2" s="120"/>
      <c r="FGF2" s="120"/>
      <c r="FGG2" s="120"/>
      <c r="FGH2" s="120"/>
      <c r="FGI2" s="120"/>
      <c r="FGJ2" s="120"/>
      <c r="FGK2" s="120"/>
      <c r="FGL2" s="120"/>
      <c r="FGM2" s="120"/>
      <c r="FGN2" s="120"/>
      <c r="FGO2" s="120"/>
      <c r="FGP2" s="120"/>
      <c r="FGQ2" s="120"/>
      <c r="FGR2" s="120"/>
      <c r="FGS2" s="120"/>
      <c r="FGT2" s="120"/>
      <c r="FGU2" s="120"/>
      <c r="FGV2" s="120"/>
      <c r="FGW2" s="120"/>
      <c r="FGX2" s="120"/>
      <c r="FGY2" s="120"/>
      <c r="FGZ2" s="120"/>
      <c r="FHA2" s="120"/>
      <c r="FHB2" s="120"/>
      <c r="FHC2" s="120"/>
      <c r="FHD2" s="120"/>
      <c r="FHE2" s="120"/>
      <c r="FHF2" s="120"/>
      <c r="FHG2" s="120"/>
      <c r="FHH2" s="120"/>
      <c r="FHI2" s="120"/>
      <c r="FHJ2" s="120"/>
      <c r="FHK2" s="120"/>
      <c r="FHL2" s="120"/>
      <c r="FHM2" s="120"/>
      <c r="FHN2" s="120"/>
      <c r="FHO2" s="120"/>
      <c r="FHP2" s="120"/>
      <c r="FHQ2" s="120"/>
      <c r="FHR2" s="120"/>
      <c r="FHS2" s="120"/>
      <c r="FHT2" s="120"/>
      <c r="FHU2" s="120"/>
      <c r="FHV2" s="120"/>
      <c r="FHW2" s="120"/>
      <c r="FHX2" s="120"/>
      <c r="FHY2" s="120"/>
      <c r="FHZ2" s="120"/>
      <c r="FIA2" s="120"/>
      <c r="FIB2" s="120"/>
      <c r="FIC2" s="120"/>
      <c r="FID2" s="120"/>
      <c r="FIE2" s="120"/>
      <c r="FIF2" s="120"/>
      <c r="FIG2" s="120"/>
      <c r="FIH2" s="120"/>
      <c r="FII2" s="120"/>
      <c r="FIJ2" s="120"/>
      <c r="FIK2" s="120"/>
      <c r="FIL2" s="120"/>
      <c r="FIM2" s="120"/>
      <c r="FIN2" s="120"/>
      <c r="FIO2" s="120"/>
      <c r="FIP2" s="120"/>
      <c r="FIQ2" s="120"/>
      <c r="FIR2" s="120"/>
      <c r="FIS2" s="120"/>
      <c r="FIT2" s="120"/>
      <c r="FIU2" s="120"/>
      <c r="FIV2" s="120"/>
      <c r="FIW2" s="120"/>
      <c r="FIX2" s="120"/>
      <c r="FIY2" s="120"/>
      <c r="FIZ2" s="120"/>
      <c r="FJA2" s="120"/>
      <c r="FJB2" s="120"/>
      <c r="FJC2" s="120"/>
      <c r="FJD2" s="120"/>
      <c r="FJE2" s="120"/>
      <c r="FJF2" s="120"/>
      <c r="FJG2" s="120"/>
      <c r="FJH2" s="120"/>
      <c r="FJI2" s="120"/>
      <c r="FJJ2" s="120"/>
      <c r="FJK2" s="120"/>
      <c r="FJL2" s="120"/>
      <c r="FJM2" s="120"/>
      <c r="FJN2" s="120"/>
      <c r="FJO2" s="120"/>
      <c r="FJP2" s="120"/>
      <c r="FJQ2" s="120"/>
      <c r="FJR2" s="120"/>
      <c r="FJS2" s="120"/>
      <c r="FJT2" s="120"/>
      <c r="FJU2" s="120"/>
      <c r="FJV2" s="120"/>
      <c r="FJW2" s="120"/>
      <c r="FJX2" s="120"/>
      <c r="FJY2" s="120"/>
      <c r="FJZ2" s="120"/>
      <c r="FKA2" s="120"/>
      <c r="FKB2" s="120"/>
      <c r="FKC2" s="120"/>
      <c r="FKD2" s="120"/>
      <c r="FKE2" s="120"/>
      <c r="FKF2" s="120"/>
      <c r="FKG2" s="120"/>
      <c r="FKH2" s="120"/>
      <c r="FKI2" s="120"/>
      <c r="FKJ2" s="120"/>
      <c r="FKK2" s="120"/>
      <c r="FKL2" s="120"/>
      <c r="FKM2" s="120"/>
      <c r="FKN2" s="120"/>
      <c r="FKO2" s="120"/>
      <c r="FKP2" s="120"/>
      <c r="FKQ2" s="120"/>
      <c r="FKR2" s="120"/>
      <c r="FKS2" s="120"/>
      <c r="FKT2" s="120"/>
      <c r="FKU2" s="120"/>
      <c r="FKV2" s="120"/>
      <c r="FKW2" s="120"/>
      <c r="FKX2" s="120"/>
      <c r="FKY2" s="120"/>
      <c r="FKZ2" s="120"/>
      <c r="FLA2" s="120"/>
      <c r="FLB2" s="120"/>
      <c r="FLC2" s="120"/>
      <c r="FLD2" s="120"/>
      <c r="FLE2" s="120"/>
      <c r="FLF2" s="120"/>
      <c r="FLG2" s="120"/>
      <c r="FLH2" s="120"/>
      <c r="FLI2" s="120"/>
      <c r="FLJ2" s="120"/>
      <c r="FLK2" s="120"/>
      <c r="FLL2" s="120"/>
      <c r="FLM2" s="120"/>
      <c r="FLN2" s="120"/>
      <c r="FLO2" s="120"/>
      <c r="FLP2" s="120"/>
      <c r="FLQ2" s="120"/>
      <c r="FLR2" s="120"/>
      <c r="FLS2" s="120"/>
      <c r="FLT2" s="120"/>
      <c r="FLU2" s="120"/>
      <c r="FLV2" s="120"/>
      <c r="FLW2" s="120"/>
      <c r="FLX2" s="120"/>
      <c r="FLY2" s="120"/>
      <c r="FLZ2" s="120"/>
      <c r="FMA2" s="120"/>
      <c r="FMB2" s="120"/>
      <c r="FMC2" s="120"/>
      <c r="FMD2" s="120"/>
      <c r="FME2" s="120"/>
      <c r="FMF2" s="120"/>
      <c r="FMG2" s="120"/>
      <c r="FMH2" s="120"/>
      <c r="FMI2" s="120"/>
      <c r="FMJ2" s="120"/>
      <c r="FMK2" s="120"/>
      <c r="FML2" s="120"/>
      <c r="FMM2" s="120"/>
      <c r="FMN2" s="120"/>
      <c r="FMO2" s="120"/>
      <c r="FMP2" s="120"/>
      <c r="FMQ2" s="120"/>
      <c r="FMR2" s="120"/>
      <c r="FMS2" s="120"/>
      <c r="FMT2" s="120"/>
      <c r="FMU2" s="120"/>
      <c r="FMV2" s="120"/>
      <c r="FMW2" s="120"/>
      <c r="FMX2" s="120"/>
      <c r="FMY2" s="120"/>
      <c r="FMZ2" s="120"/>
      <c r="FNA2" s="120"/>
      <c r="FNB2" s="120"/>
      <c r="FNC2" s="120"/>
      <c r="FND2" s="120"/>
      <c r="FNE2" s="120"/>
      <c r="FNF2" s="120"/>
      <c r="FNG2" s="120"/>
      <c r="FNH2" s="120"/>
      <c r="FNI2" s="120"/>
      <c r="FNJ2" s="120"/>
      <c r="FNK2" s="120"/>
      <c r="FNL2" s="120"/>
      <c r="FNM2" s="120"/>
      <c r="FNN2" s="120"/>
      <c r="FNO2" s="120"/>
      <c r="FNP2" s="120"/>
      <c r="FNQ2" s="120"/>
      <c r="FNR2" s="120"/>
      <c r="FNS2" s="120"/>
      <c r="FNT2" s="120"/>
      <c r="FNU2" s="120"/>
      <c r="FNV2" s="120"/>
      <c r="FNW2" s="120"/>
      <c r="FNX2" s="120"/>
      <c r="FNY2" s="120"/>
      <c r="FNZ2" s="120"/>
      <c r="FOA2" s="120"/>
      <c r="FOB2" s="120"/>
      <c r="FOC2" s="120"/>
      <c r="FOD2" s="120"/>
      <c r="FOE2" s="120"/>
      <c r="FOF2" s="120"/>
      <c r="FOG2" s="120"/>
      <c r="FOH2" s="120"/>
      <c r="FOI2" s="120"/>
      <c r="FOJ2" s="120"/>
      <c r="FOK2" s="120"/>
      <c r="FOL2" s="120"/>
      <c r="FOM2" s="120"/>
      <c r="FON2" s="120"/>
      <c r="FOO2" s="120"/>
      <c r="FOP2" s="120"/>
      <c r="FOQ2" s="120"/>
      <c r="FOR2" s="120"/>
      <c r="FOS2" s="120"/>
      <c r="FOT2" s="120"/>
      <c r="FOU2" s="120"/>
      <c r="FOV2" s="120"/>
      <c r="FOW2" s="120"/>
      <c r="FOX2" s="120"/>
      <c r="FOY2" s="120"/>
      <c r="FOZ2" s="120"/>
      <c r="FPA2" s="120"/>
      <c r="FPB2" s="120"/>
      <c r="FPC2" s="120"/>
      <c r="FPD2" s="120"/>
      <c r="FPE2" s="120"/>
      <c r="FPF2" s="120"/>
      <c r="FPG2" s="120"/>
      <c r="FPH2" s="120"/>
      <c r="FPI2" s="120"/>
      <c r="FPJ2" s="120"/>
      <c r="FPK2" s="120"/>
      <c r="FPL2" s="120"/>
      <c r="FPM2" s="120"/>
      <c r="FPN2" s="120"/>
      <c r="FPO2" s="120"/>
      <c r="FPP2" s="120"/>
      <c r="FPQ2" s="120"/>
      <c r="FPR2" s="120"/>
      <c r="FPS2" s="120"/>
      <c r="FPT2" s="120"/>
      <c r="FPU2" s="120"/>
      <c r="FPV2" s="120"/>
      <c r="FPW2" s="120"/>
      <c r="FPX2" s="120"/>
      <c r="FPY2" s="120"/>
      <c r="FPZ2" s="120"/>
      <c r="FQA2" s="120"/>
      <c r="FQB2" s="120"/>
      <c r="FQC2" s="120"/>
      <c r="FQD2" s="120"/>
      <c r="FQE2" s="120"/>
      <c r="FQF2" s="120"/>
      <c r="FQG2" s="120"/>
      <c r="FQH2" s="120"/>
      <c r="FQI2" s="120"/>
      <c r="FQJ2" s="120"/>
      <c r="FQK2" s="120"/>
      <c r="FQL2" s="120"/>
      <c r="FQM2" s="120"/>
      <c r="FQN2" s="120"/>
      <c r="FQO2" s="120"/>
      <c r="FQP2" s="120"/>
      <c r="FQQ2" s="120"/>
      <c r="FQR2" s="120"/>
      <c r="FQS2" s="120"/>
      <c r="FQT2" s="120"/>
      <c r="FQU2" s="120"/>
      <c r="FQV2" s="120"/>
      <c r="FQW2" s="120"/>
      <c r="FQX2" s="120"/>
      <c r="FQY2" s="120"/>
      <c r="FQZ2" s="120"/>
      <c r="FRA2" s="120"/>
      <c r="FRB2" s="120"/>
      <c r="FRC2" s="120"/>
      <c r="FRD2" s="120"/>
      <c r="FRE2" s="120"/>
      <c r="FRF2" s="120"/>
      <c r="FRG2" s="120"/>
      <c r="FRH2" s="120"/>
      <c r="FRI2" s="120"/>
      <c r="FRJ2" s="120"/>
      <c r="FRK2" s="120"/>
      <c r="FRL2" s="120"/>
      <c r="FRM2" s="120"/>
      <c r="FRN2" s="120"/>
      <c r="FRO2" s="120"/>
      <c r="FRP2" s="120"/>
      <c r="FRQ2" s="120"/>
      <c r="FRR2" s="120"/>
      <c r="FRS2" s="120"/>
      <c r="FRT2" s="120"/>
      <c r="FRU2" s="120"/>
      <c r="FRV2" s="120"/>
      <c r="FRW2" s="120"/>
      <c r="FRX2" s="120"/>
      <c r="FRY2" s="120"/>
      <c r="FRZ2" s="120"/>
      <c r="FSA2" s="120"/>
      <c r="FSB2" s="120"/>
      <c r="FSC2" s="120"/>
      <c r="FSD2" s="120"/>
      <c r="FSE2" s="120"/>
      <c r="FSF2" s="120"/>
      <c r="FSG2" s="120"/>
      <c r="FSH2" s="120"/>
      <c r="FSI2" s="120"/>
      <c r="FSJ2" s="120"/>
      <c r="FSK2" s="120"/>
      <c r="FSL2" s="120"/>
      <c r="FSM2" s="120"/>
      <c r="FSN2" s="120"/>
      <c r="FSO2" s="120"/>
      <c r="FSP2" s="120"/>
      <c r="FSQ2" s="120"/>
      <c r="FSR2" s="120"/>
      <c r="FSS2" s="120"/>
      <c r="FST2" s="120"/>
      <c r="FSU2" s="120"/>
      <c r="FSV2" s="120"/>
      <c r="FSW2" s="120"/>
      <c r="FSX2" s="120"/>
      <c r="FSY2" s="120"/>
      <c r="FSZ2" s="120"/>
      <c r="FTA2" s="120"/>
      <c r="FTB2" s="120"/>
      <c r="FTC2" s="120"/>
      <c r="FTD2" s="120"/>
      <c r="FTE2" s="120"/>
      <c r="FTF2" s="120"/>
      <c r="FTG2" s="120"/>
      <c r="FTH2" s="120"/>
      <c r="FTI2" s="120"/>
      <c r="FTJ2" s="120"/>
      <c r="FTK2" s="120"/>
      <c r="FTL2" s="120"/>
      <c r="FTM2" s="120"/>
      <c r="FTN2" s="120"/>
      <c r="FTO2" s="120"/>
      <c r="FTP2" s="120"/>
      <c r="FTQ2" s="120"/>
      <c r="FTR2" s="120"/>
      <c r="FTS2" s="120"/>
      <c r="FTT2" s="120"/>
      <c r="FTU2" s="120"/>
      <c r="FTV2" s="120"/>
      <c r="FTW2" s="120"/>
      <c r="FTX2" s="120"/>
      <c r="FTY2" s="120"/>
      <c r="FTZ2" s="120"/>
      <c r="FUA2" s="120"/>
      <c r="FUB2" s="120"/>
      <c r="FUC2" s="120"/>
      <c r="FUD2" s="120"/>
      <c r="FUE2" s="120"/>
      <c r="FUF2" s="120"/>
      <c r="FUG2" s="120"/>
      <c r="FUH2" s="120"/>
      <c r="FUI2" s="120"/>
      <c r="FUJ2" s="120"/>
      <c r="FUK2" s="120"/>
      <c r="FUL2" s="120"/>
      <c r="FUM2" s="120"/>
      <c r="FUN2" s="120"/>
      <c r="FUO2" s="120"/>
      <c r="FUP2" s="120"/>
      <c r="FUQ2" s="120"/>
      <c r="FUR2" s="120"/>
      <c r="FUS2" s="120"/>
      <c r="FUT2" s="120"/>
      <c r="FUU2" s="120"/>
      <c r="FUV2" s="120"/>
      <c r="FUW2" s="120"/>
      <c r="FUX2" s="120"/>
      <c r="FUY2" s="120"/>
      <c r="FUZ2" s="120"/>
      <c r="FVA2" s="120"/>
      <c r="FVB2" s="120"/>
      <c r="FVC2" s="120"/>
      <c r="FVD2" s="120"/>
      <c r="FVE2" s="120"/>
      <c r="FVF2" s="120"/>
      <c r="FVG2" s="120"/>
      <c r="FVH2" s="120"/>
      <c r="FVI2" s="120"/>
      <c r="FVJ2" s="120"/>
      <c r="FVK2" s="120"/>
      <c r="FVL2" s="120"/>
      <c r="FVM2" s="120"/>
      <c r="FVN2" s="120"/>
      <c r="FVO2" s="120"/>
      <c r="FVP2" s="120"/>
      <c r="FVQ2" s="120"/>
      <c r="FVR2" s="120"/>
      <c r="FVS2" s="120"/>
      <c r="FVT2" s="120"/>
      <c r="FVU2" s="120"/>
      <c r="FVV2" s="120"/>
      <c r="FVW2" s="120"/>
      <c r="FVX2" s="120"/>
      <c r="FVY2" s="120"/>
      <c r="FVZ2" s="120"/>
      <c r="FWA2" s="120"/>
      <c r="FWB2" s="120"/>
      <c r="FWC2" s="120"/>
      <c r="FWD2" s="120"/>
      <c r="FWE2" s="120"/>
      <c r="FWF2" s="120"/>
      <c r="FWG2" s="120"/>
      <c r="FWH2" s="120"/>
      <c r="FWI2" s="120"/>
      <c r="FWJ2" s="120"/>
      <c r="FWK2" s="120"/>
      <c r="FWL2" s="120"/>
      <c r="FWM2" s="120"/>
      <c r="FWN2" s="120"/>
      <c r="FWO2" s="120"/>
      <c r="FWP2" s="120"/>
      <c r="FWQ2" s="120"/>
      <c r="FWR2" s="120"/>
      <c r="FWS2" s="120"/>
      <c r="FWT2" s="120"/>
      <c r="FWU2" s="120"/>
      <c r="FWV2" s="120"/>
      <c r="FWW2" s="120"/>
      <c r="FWX2" s="120"/>
      <c r="FWY2" s="120"/>
      <c r="FWZ2" s="120"/>
      <c r="FXA2" s="120"/>
      <c r="FXB2" s="120"/>
      <c r="FXC2" s="120"/>
      <c r="FXD2" s="120"/>
      <c r="FXE2" s="120"/>
      <c r="FXF2" s="120"/>
      <c r="FXG2" s="120"/>
      <c r="FXH2" s="120"/>
      <c r="FXI2" s="120"/>
      <c r="FXJ2" s="120"/>
      <c r="FXK2" s="120"/>
      <c r="FXL2" s="120"/>
      <c r="FXM2" s="120"/>
      <c r="FXN2" s="120"/>
      <c r="FXO2" s="120"/>
      <c r="FXP2" s="120"/>
      <c r="FXQ2" s="120"/>
      <c r="FXR2" s="120"/>
      <c r="FXS2" s="120"/>
      <c r="FXT2" s="120"/>
      <c r="FXU2" s="120"/>
      <c r="FXV2" s="120"/>
      <c r="FXW2" s="120"/>
      <c r="FXX2" s="120"/>
      <c r="FXY2" s="120"/>
      <c r="FXZ2" s="120"/>
      <c r="FYA2" s="120"/>
      <c r="FYB2" s="120"/>
      <c r="FYC2" s="120"/>
      <c r="FYD2" s="120"/>
      <c r="FYE2" s="120"/>
      <c r="FYF2" s="120"/>
      <c r="FYG2" s="120"/>
      <c r="FYH2" s="120"/>
      <c r="FYI2" s="120"/>
      <c r="FYJ2" s="120"/>
      <c r="FYK2" s="120"/>
      <c r="FYL2" s="120"/>
      <c r="FYM2" s="120"/>
      <c r="FYN2" s="120"/>
      <c r="FYO2" s="120"/>
      <c r="FYP2" s="120"/>
      <c r="FYQ2" s="120"/>
      <c r="FYR2" s="120"/>
      <c r="FYS2" s="120"/>
      <c r="FYT2" s="120"/>
      <c r="FYU2" s="120"/>
      <c r="FYV2" s="120"/>
      <c r="FYW2" s="120"/>
      <c r="FYX2" s="120"/>
      <c r="FYY2" s="120"/>
      <c r="FYZ2" s="120"/>
      <c r="FZA2" s="120"/>
      <c r="FZB2" s="120"/>
      <c r="FZC2" s="120"/>
      <c r="FZD2" s="120"/>
      <c r="FZE2" s="120"/>
      <c r="FZF2" s="120"/>
      <c r="FZG2" s="120"/>
      <c r="FZH2" s="120"/>
      <c r="FZI2" s="120"/>
      <c r="FZJ2" s="120"/>
      <c r="FZK2" s="120"/>
      <c r="FZL2" s="120"/>
      <c r="FZM2" s="120"/>
      <c r="FZN2" s="120"/>
      <c r="FZO2" s="120"/>
      <c r="FZP2" s="120"/>
      <c r="FZQ2" s="120"/>
      <c r="FZR2" s="120"/>
      <c r="FZS2" s="120"/>
      <c r="FZT2" s="120"/>
      <c r="FZU2" s="120"/>
      <c r="FZV2" s="120"/>
      <c r="FZW2" s="120"/>
      <c r="FZX2" s="120"/>
      <c r="FZY2" s="120"/>
      <c r="FZZ2" s="120"/>
      <c r="GAA2" s="120"/>
      <c r="GAB2" s="120"/>
      <c r="GAC2" s="120"/>
      <c r="GAD2" s="120"/>
      <c r="GAE2" s="120"/>
      <c r="GAF2" s="120"/>
      <c r="GAG2" s="120"/>
      <c r="GAH2" s="120"/>
      <c r="GAI2" s="120"/>
      <c r="GAJ2" s="120"/>
      <c r="GAK2" s="120"/>
      <c r="GAL2" s="120"/>
      <c r="GAM2" s="120"/>
      <c r="GAN2" s="120"/>
      <c r="GAO2" s="120"/>
      <c r="GAP2" s="120"/>
      <c r="GAQ2" s="120"/>
      <c r="GAR2" s="120"/>
      <c r="GAS2" s="120"/>
      <c r="GAT2" s="120"/>
      <c r="GAU2" s="120"/>
      <c r="GAV2" s="120"/>
      <c r="GAW2" s="120"/>
      <c r="GAX2" s="120"/>
      <c r="GAY2" s="120"/>
      <c r="GAZ2" s="120"/>
      <c r="GBA2" s="120"/>
      <c r="GBB2" s="120"/>
      <c r="GBC2" s="120"/>
      <c r="GBD2" s="120"/>
      <c r="GBE2" s="120"/>
      <c r="GBF2" s="120"/>
      <c r="GBG2" s="120"/>
      <c r="GBH2" s="120"/>
      <c r="GBI2" s="120"/>
      <c r="GBJ2" s="120"/>
      <c r="GBK2" s="120"/>
      <c r="GBL2" s="120"/>
      <c r="GBM2" s="120"/>
      <c r="GBN2" s="120"/>
      <c r="GBO2" s="120"/>
      <c r="GBP2" s="120"/>
      <c r="GBQ2" s="120"/>
      <c r="GBR2" s="120"/>
      <c r="GBS2" s="120"/>
      <c r="GBT2" s="120"/>
      <c r="GBU2" s="120"/>
      <c r="GBV2" s="120"/>
      <c r="GBW2" s="120"/>
      <c r="GBX2" s="120"/>
      <c r="GBY2" s="120"/>
      <c r="GBZ2" s="120"/>
      <c r="GCA2" s="120"/>
      <c r="GCB2" s="120"/>
      <c r="GCC2" s="120"/>
      <c r="GCD2" s="120"/>
      <c r="GCE2" s="120"/>
      <c r="GCF2" s="120"/>
      <c r="GCG2" s="120"/>
      <c r="GCH2" s="120"/>
      <c r="GCI2" s="120"/>
      <c r="GCJ2" s="120"/>
      <c r="GCK2" s="120"/>
      <c r="GCL2" s="120"/>
      <c r="GCM2" s="120"/>
      <c r="GCN2" s="120"/>
      <c r="GCO2" s="120"/>
      <c r="GCP2" s="120"/>
      <c r="GCQ2" s="120"/>
      <c r="GCR2" s="120"/>
      <c r="GCS2" s="120"/>
      <c r="GCT2" s="120"/>
      <c r="GCU2" s="120"/>
      <c r="GCV2" s="120"/>
      <c r="GCW2" s="120"/>
      <c r="GCX2" s="120"/>
      <c r="GCY2" s="120"/>
      <c r="GCZ2" s="120"/>
      <c r="GDA2" s="120"/>
      <c r="GDB2" s="120"/>
      <c r="GDC2" s="120"/>
      <c r="GDD2" s="120"/>
      <c r="GDE2" s="120"/>
      <c r="GDF2" s="120"/>
      <c r="GDG2" s="120"/>
      <c r="GDH2" s="120"/>
      <c r="GDI2" s="120"/>
      <c r="GDJ2" s="120"/>
      <c r="GDK2" s="120"/>
      <c r="GDL2" s="120"/>
      <c r="GDM2" s="120"/>
      <c r="GDN2" s="120"/>
      <c r="GDO2" s="120"/>
      <c r="GDP2" s="120"/>
      <c r="GDQ2" s="120"/>
      <c r="GDR2" s="120"/>
      <c r="GDS2" s="120"/>
      <c r="GDT2" s="120"/>
      <c r="GDU2" s="120"/>
      <c r="GDV2" s="120"/>
      <c r="GDW2" s="120"/>
      <c r="GDX2" s="120"/>
      <c r="GDY2" s="120"/>
      <c r="GDZ2" s="120"/>
      <c r="GEA2" s="120"/>
      <c r="GEB2" s="120"/>
      <c r="GEC2" s="120"/>
      <c r="GED2" s="120"/>
      <c r="GEE2" s="120"/>
      <c r="GEF2" s="120"/>
      <c r="GEG2" s="120"/>
      <c r="GEH2" s="120"/>
      <c r="GEI2" s="120"/>
      <c r="GEJ2" s="120"/>
      <c r="GEK2" s="120"/>
      <c r="GEL2" s="120"/>
      <c r="GEM2" s="120"/>
      <c r="GEN2" s="120"/>
      <c r="GEO2" s="120"/>
      <c r="GEP2" s="120"/>
      <c r="GEQ2" s="120"/>
      <c r="GER2" s="120"/>
      <c r="GES2" s="120"/>
      <c r="GET2" s="120"/>
      <c r="GEU2" s="120"/>
      <c r="GEV2" s="120"/>
      <c r="GEW2" s="120"/>
      <c r="GEX2" s="120"/>
      <c r="GEY2" s="120"/>
      <c r="GEZ2" s="120"/>
      <c r="GFA2" s="120"/>
      <c r="GFB2" s="120"/>
      <c r="GFC2" s="120"/>
      <c r="GFD2" s="120"/>
      <c r="GFE2" s="120"/>
      <c r="GFF2" s="120"/>
      <c r="GFG2" s="120"/>
      <c r="GFH2" s="120"/>
      <c r="GFI2" s="120"/>
      <c r="GFJ2" s="120"/>
      <c r="GFK2" s="120"/>
      <c r="GFL2" s="120"/>
      <c r="GFM2" s="120"/>
      <c r="GFN2" s="120"/>
      <c r="GFO2" s="120"/>
      <c r="GFP2" s="120"/>
      <c r="GFQ2" s="120"/>
      <c r="GFR2" s="120"/>
      <c r="GFS2" s="120"/>
      <c r="GFT2" s="120"/>
      <c r="GFU2" s="120"/>
      <c r="GFV2" s="120"/>
      <c r="GFW2" s="120"/>
      <c r="GFX2" s="120"/>
      <c r="GFY2" s="120"/>
      <c r="GFZ2" s="120"/>
      <c r="GGA2" s="120"/>
      <c r="GGB2" s="120"/>
      <c r="GGC2" s="120"/>
      <c r="GGD2" s="120"/>
      <c r="GGE2" s="120"/>
      <c r="GGF2" s="120"/>
      <c r="GGG2" s="120"/>
      <c r="GGH2" s="120"/>
      <c r="GGI2" s="120"/>
      <c r="GGJ2" s="120"/>
      <c r="GGK2" s="120"/>
      <c r="GGL2" s="120"/>
      <c r="GGM2" s="120"/>
      <c r="GGN2" s="120"/>
      <c r="GGO2" s="120"/>
      <c r="GGP2" s="120"/>
      <c r="GGQ2" s="120"/>
      <c r="GGR2" s="120"/>
      <c r="GGS2" s="120"/>
      <c r="GGT2" s="120"/>
      <c r="GGU2" s="120"/>
      <c r="GGV2" s="120"/>
      <c r="GGW2" s="120"/>
      <c r="GGX2" s="120"/>
      <c r="GGY2" s="120"/>
      <c r="GGZ2" s="120"/>
      <c r="GHA2" s="120"/>
      <c r="GHB2" s="120"/>
      <c r="GHC2" s="120"/>
      <c r="GHD2" s="120"/>
      <c r="GHE2" s="120"/>
      <c r="GHF2" s="120"/>
      <c r="GHG2" s="120"/>
      <c r="GHH2" s="120"/>
      <c r="GHI2" s="120"/>
      <c r="GHJ2" s="120"/>
      <c r="GHK2" s="120"/>
      <c r="GHL2" s="120"/>
      <c r="GHM2" s="120"/>
      <c r="GHN2" s="120"/>
      <c r="GHO2" s="120"/>
      <c r="GHP2" s="120"/>
      <c r="GHQ2" s="120"/>
      <c r="GHR2" s="120"/>
      <c r="GHS2" s="120"/>
      <c r="GHT2" s="120"/>
      <c r="GHU2" s="120"/>
      <c r="GHV2" s="120"/>
      <c r="GHW2" s="120"/>
      <c r="GHX2" s="120"/>
      <c r="GHY2" s="120"/>
      <c r="GHZ2" s="120"/>
      <c r="GIA2" s="120"/>
      <c r="GIB2" s="120"/>
      <c r="GIC2" s="120"/>
      <c r="GID2" s="120"/>
      <c r="GIE2" s="120"/>
      <c r="GIF2" s="120"/>
      <c r="GIG2" s="120"/>
      <c r="GIH2" s="120"/>
      <c r="GII2" s="120"/>
      <c r="GIJ2" s="120"/>
      <c r="GIK2" s="120"/>
      <c r="GIL2" s="120"/>
      <c r="GIM2" s="120"/>
      <c r="GIN2" s="120"/>
      <c r="GIO2" s="120"/>
      <c r="GIP2" s="120"/>
      <c r="GIQ2" s="120"/>
      <c r="GIR2" s="120"/>
      <c r="GIS2" s="120"/>
      <c r="GIT2" s="120"/>
      <c r="GIU2" s="120"/>
      <c r="GIV2" s="120"/>
      <c r="GIW2" s="120"/>
      <c r="GIX2" s="120"/>
      <c r="GIY2" s="120"/>
      <c r="GIZ2" s="120"/>
      <c r="GJA2" s="120"/>
      <c r="GJB2" s="120"/>
      <c r="GJC2" s="120"/>
      <c r="GJD2" s="120"/>
      <c r="GJE2" s="120"/>
      <c r="GJF2" s="120"/>
      <c r="GJG2" s="120"/>
      <c r="GJH2" s="120"/>
      <c r="GJI2" s="120"/>
      <c r="GJJ2" s="120"/>
      <c r="GJK2" s="120"/>
      <c r="GJL2" s="120"/>
      <c r="GJM2" s="120"/>
      <c r="GJN2" s="120"/>
      <c r="GJO2" s="120"/>
      <c r="GJP2" s="120"/>
      <c r="GJQ2" s="120"/>
      <c r="GJR2" s="120"/>
      <c r="GJS2" s="120"/>
      <c r="GJT2" s="120"/>
      <c r="GJU2" s="120"/>
      <c r="GJV2" s="120"/>
      <c r="GJW2" s="120"/>
      <c r="GJX2" s="120"/>
      <c r="GJY2" s="120"/>
      <c r="GJZ2" s="120"/>
      <c r="GKA2" s="120"/>
      <c r="GKB2" s="120"/>
      <c r="GKC2" s="120"/>
      <c r="GKD2" s="120"/>
      <c r="GKE2" s="120"/>
      <c r="GKF2" s="120"/>
      <c r="GKG2" s="120"/>
      <c r="GKH2" s="120"/>
      <c r="GKI2" s="120"/>
      <c r="GKJ2" s="120"/>
      <c r="GKK2" s="120"/>
      <c r="GKL2" s="120"/>
      <c r="GKM2" s="120"/>
      <c r="GKN2" s="120"/>
      <c r="GKO2" s="120"/>
      <c r="GKP2" s="120"/>
      <c r="GKQ2" s="120"/>
      <c r="GKR2" s="120"/>
      <c r="GKS2" s="120"/>
      <c r="GKT2" s="120"/>
      <c r="GKU2" s="120"/>
      <c r="GKV2" s="120"/>
      <c r="GKW2" s="120"/>
      <c r="GKX2" s="120"/>
      <c r="GKY2" s="120"/>
      <c r="GKZ2" s="120"/>
      <c r="GLA2" s="120"/>
      <c r="GLB2" s="120"/>
      <c r="GLC2" s="120"/>
      <c r="GLD2" s="120"/>
      <c r="GLE2" s="120"/>
      <c r="GLF2" s="120"/>
      <c r="GLG2" s="120"/>
      <c r="GLH2" s="120"/>
      <c r="GLI2" s="120"/>
      <c r="GLJ2" s="120"/>
      <c r="GLK2" s="120"/>
      <c r="GLL2" s="120"/>
      <c r="GLM2" s="120"/>
      <c r="GLN2" s="120"/>
      <c r="GLO2" s="120"/>
      <c r="GLP2" s="120"/>
      <c r="GLQ2" s="120"/>
      <c r="GLR2" s="120"/>
      <c r="GLS2" s="120"/>
      <c r="GLT2" s="120"/>
      <c r="GLU2" s="120"/>
      <c r="GLV2" s="120"/>
      <c r="GLW2" s="120"/>
      <c r="GLX2" s="120"/>
      <c r="GLY2" s="120"/>
      <c r="GLZ2" s="120"/>
      <c r="GMA2" s="120"/>
      <c r="GMB2" s="120"/>
      <c r="GMC2" s="120"/>
      <c r="GMD2" s="120"/>
      <c r="GME2" s="120"/>
      <c r="GMF2" s="120"/>
      <c r="GMG2" s="120"/>
      <c r="GMH2" s="120"/>
      <c r="GMI2" s="120"/>
      <c r="GMJ2" s="120"/>
      <c r="GMK2" s="120"/>
      <c r="GML2" s="120"/>
      <c r="GMM2" s="120"/>
      <c r="GMN2" s="120"/>
      <c r="GMO2" s="120"/>
      <c r="GMP2" s="120"/>
      <c r="GMQ2" s="120"/>
      <c r="GMR2" s="120"/>
      <c r="GMS2" s="120"/>
      <c r="GMT2" s="120"/>
      <c r="GMU2" s="120"/>
      <c r="GMV2" s="120"/>
      <c r="GMW2" s="120"/>
      <c r="GMX2" s="120"/>
      <c r="GMY2" s="120"/>
      <c r="GMZ2" s="120"/>
      <c r="GNA2" s="120"/>
      <c r="GNB2" s="120"/>
      <c r="GNC2" s="120"/>
      <c r="GND2" s="120"/>
      <c r="GNE2" s="120"/>
      <c r="GNF2" s="120"/>
      <c r="GNG2" s="120"/>
      <c r="GNH2" s="120"/>
      <c r="GNI2" s="120"/>
      <c r="GNJ2" s="120"/>
      <c r="GNK2" s="120"/>
      <c r="GNL2" s="120"/>
      <c r="GNM2" s="120"/>
      <c r="GNN2" s="120"/>
      <c r="GNO2" s="120"/>
      <c r="GNP2" s="120"/>
      <c r="GNQ2" s="120"/>
      <c r="GNR2" s="120"/>
      <c r="GNS2" s="120"/>
      <c r="GNT2" s="120"/>
      <c r="GNU2" s="120"/>
      <c r="GNV2" s="120"/>
      <c r="GNW2" s="120"/>
      <c r="GNX2" s="120"/>
      <c r="GNY2" s="120"/>
      <c r="GNZ2" s="120"/>
      <c r="GOA2" s="120"/>
      <c r="GOB2" s="120"/>
      <c r="GOC2" s="120"/>
      <c r="GOD2" s="120"/>
      <c r="GOE2" s="120"/>
      <c r="GOF2" s="120"/>
      <c r="GOG2" s="120"/>
      <c r="GOH2" s="120"/>
      <c r="GOI2" s="120"/>
      <c r="GOJ2" s="120"/>
      <c r="GOK2" s="120"/>
      <c r="GOL2" s="120"/>
      <c r="GOM2" s="120"/>
      <c r="GON2" s="120"/>
      <c r="GOO2" s="120"/>
      <c r="GOP2" s="120"/>
      <c r="GOQ2" s="120"/>
      <c r="GOR2" s="120"/>
      <c r="GOS2" s="120"/>
      <c r="GOT2" s="120"/>
      <c r="GOU2" s="120"/>
      <c r="GOV2" s="120"/>
      <c r="GOW2" s="120"/>
      <c r="GOX2" s="120"/>
      <c r="GOY2" s="120"/>
      <c r="GOZ2" s="120"/>
      <c r="GPA2" s="120"/>
      <c r="GPB2" s="120"/>
      <c r="GPC2" s="120"/>
      <c r="GPD2" s="120"/>
      <c r="GPE2" s="120"/>
      <c r="GPF2" s="120"/>
      <c r="GPG2" s="120"/>
      <c r="GPH2" s="120"/>
      <c r="GPI2" s="120"/>
      <c r="GPJ2" s="120"/>
      <c r="GPK2" s="120"/>
      <c r="GPL2" s="120"/>
      <c r="GPM2" s="120"/>
      <c r="GPN2" s="120"/>
      <c r="GPO2" s="120"/>
      <c r="GPP2" s="120"/>
      <c r="GPQ2" s="120"/>
      <c r="GPR2" s="120"/>
      <c r="GPS2" s="120"/>
      <c r="GPT2" s="120"/>
      <c r="GPU2" s="120"/>
      <c r="GPV2" s="120"/>
      <c r="GPW2" s="120"/>
      <c r="GPX2" s="120"/>
      <c r="GPY2" s="120"/>
      <c r="GPZ2" s="120"/>
      <c r="GQA2" s="120"/>
      <c r="GQB2" s="120"/>
      <c r="GQC2" s="120"/>
      <c r="GQD2" s="120"/>
      <c r="GQE2" s="120"/>
      <c r="GQF2" s="120"/>
      <c r="GQG2" s="120"/>
      <c r="GQH2" s="120"/>
      <c r="GQI2" s="120"/>
      <c r="GQJ2" s="120"/>
      <c r="GQK2" s="120"/>
      <c r="GQL2" s="120"/>
      <c r="GQM2" s="120"/>
      <c r="GQN2" s="120"/>
      <c r="GQO2" s="120"/>
      <c r="GQP2" s="120"/>
      <c r="GQQ2" s="120"/>
      <c r="GQR2" s="120"/>
      <c r="GQS2" s="120"/>
      <c r="GQT2" s="120"/>
      <c r="GQU2" s="120"/>
      <c r="GQV2" s="120"/>
      <c r="GQW2" s="120"/>
      <c r="GQX2" s="120"/>
      <c r="GQY2" s="120"/>
      <c r="GQZ2" s="120"/>
      <c r="GRA2" s="120"/>
      <c r="GRB2" s="120"/>
      <c r="GRC2" s="120"/>
      <c r="GRD2" s="120"/>
      <c r="GRE2" s="120"/>
      <c r="GRF2" s="120"/>
      <c r="GRG2" s="120"/>
      <c r="GRH2" s="120"/>
      <c r="GRI2" s="120"/>
      <c r="GRJ2" s="120"/>
      <c r="GRK2" s="120"/>
      <c r="GRL2" s="120"/>
      <c r="GRM2" s="120"/>
      <c r="GRN2" s="120"/>
      <c r="GRO2" s="120"/>
      <c r="GRP2" s="120"/>
      <c r="GRQ2" s="120"/>
      <c r="GRR2" s="120"/>
      <c r="GRS2" s="120"/>
      <c r="GRT2" s="120"/>
      <c r="GRU2" s="120"/>
      <c r="GRV2" s="120"/>
      <c r="GRW2" s="120"/>
      <c r="GRX2" s="120"/>
      <c r="GRY2" s="120"/>
      <c r="GRZ2" s="120"/>
      <c r="GSA2" s="120"/>
      <c r="GSB2" s="120"/>
      <c r="GSC2" s="120"/>
      <c r="GSD2" s="120"/>
      <c r="GSE2" s="120"/>
      <c r="GSF2" s="120"/>
      <c r="GSG2" s="120"/>
      <c r="GSH2" s="120"/>
      <c r="GSI2" s="120"/>
      <c r="GSJ2" s="120"/>
      <c r="GSK2" s="120"/>
      <c r="GSL2" s="120"/>
      <c r="GSM2" s="120"/>
      <c r="GSN2" s="120"/>
      <c r="GSO2" s="120"/>
      <c r="GSP2" s="120"/>
      <c r="GSQ2" s="120"/>
      <c r="GSR2" s="120"/>
      <c r="GSS2" s="120"/>
      <c r="GST2" s="120"/>
      <c r="GSU2" s="120"/>
      <c r="GSV2" s="120"/>
      <c r="GSW2" s="120"/>
      <c r="GSX2" s="120"/>
      <c r="GSY2" s="120"/>
      <c r="GSZ2" s="120"/>
      <c r="GTA2" s="120"/>
      <c r="GTB2" s="120"/>
      <c r="GTC2" s="120"/>
      <c r="GTD2" s="120"/>
      <c r="GTE2" s="120"/>
      <c r="GTF2" s="120"/>
      <c r="GTG2" s="120"/>
      <c r="GTH2" s="120"/>
      <c r="GTI2" s="120"/>
      <c r="GTJ2" s="120"/>
      <c r="GTK2" s="120"/>
      <c r="GTL2" s="120"/>
      <c r="GTM2" s="120"/>
      <c r="GTN2" s="120"/>
      <c r="GTO2" s="120"/>
      <c r="GTP2" s="120"/>
      <c r="GTQ2" s="120"/>
      <c r="GTR2" s="120"/>
      <c r="GTS2" s="120"/>
      <c r="GTT2" s="120"/>
      <c r="GTU2" s="120"/>
      <c r="GTV2" s="120"/>
      <c r="GTW2" s="120"/>
      <c r="GTX2" s="120"/>
      <c r="GTY2" s="120"/>
      <c r="GTZ2" s="120"/>
      <c r="GUA2" s="120"/>
      <c r="GUB2" s="120"/>
      <c r="GUC2" s="120"/>
      <c r="GUD2" s="120"/>
      <c r="GUE2" s="120"/>
      <c r="GUF2" s="120"/>
      <c r="GUG2" s="120"/>
      <c r="GUH2" s="120"/>
      <c r="GUI2" s="120"/>
      <c r="GUJ2" s="120"/>
      <c r="GUK2" s="120"/>
      <c r="GUL2" s="120"/>
      <c r="GUM2" s="120"/>
      <c r="GUN2" s="120"/>
      <c r="GUO2" s="120"/>
      <c r="GUP2" s="120"/>
      <c r="GUQ2" s="120"/>
      <c r="GUR2" s="120"/>
      <c r="GUS2" s="120"/>
      <c r="GUT2" s="120"/>
      <c r="GUU2" s="120"/>
      <c r="GUV2" s="120"/>
      <c r="GUW2" s="120"/>
      <c r="GUX2" s="120"/>
      <c r="GUY2" s="120"/>
      <c r="GUZ2" s="120"/>
      <c r="GVA2" s="120"/>
      <c r="GVB2" s="120"/>
      <c r="GVC2" s="120"/>
      <c r="GVD2" s="120"/>
      <c r="GVE2" s="120"/>
      <c r="GVF2" s="120"/>
      <c r="GVG2" s="120"/>
      <c r="GVH2" s="120"/>
      <c r="GVI2" s="120"/>
      <c r="GVJ2" s="120"/>
      <c r="GVK2" s="120"/>
      <c r="GVL2" s="120"/>
      <c r="GVM2" s="120"/>
      <c r="GVN2" s="120"/>
      <c r="GVO2" s="120"/>
      <c r="GVP2" s="120"/>
      <c r="GVQ2" s="120"/>
      <c r="GVR2" s="120"/>
      <c r="GVS2" s="120"/>
      <c r="GVT2" s="120"/>
      <c r="GVU2" s="120"/>
      <c r="GVV2" s="120"/>
      <c r="GVW2" s="120"/>
      <c r="GVX2" s="120"/>
      <c r="GVY2" s="120"/>
      <c r="GVZ2" s="120"/>
      <c r="GWA2" s="120"/>
      <c r="GWB2" s="120"/>
      <c r="GWC2" s="120"/>
      <c r="GWD2" s="120"/>
      <c r="GWE2" s="120"/>
      <c r="GWF2" s="120"/>
      <c r="GWG2" s="120"/>
      <c r="GWH2" s="120"/>
      <c r="GWI2" s="120"/>
      <c r="GWJ2" s="120"/>
      <c r="GWK2" s="120"/>
      <c r="GWL2" s="120"/>
      <c r="GWM2" s="120"/>
      <c r="GWN2" s="120"/>
      <c r="GWO2" s="120"/>
      <c r="GWP2" s="120"/>
      <c r="GWQ2" s="120"/>
      <c r="GWR2" s="120"/>
      <c r="GWS2" s="120"/>
      <c r="GWT2" s="120"/>
      <c r="GWU2" s="120"/>
      <c r="GWV2" s="120"/>
      <c r="GWW2" s="120"/>
      <c r="GWX2" s="120"/>
      <c r="GWY2" s="120"/>
      <c r="GWZ2" s="120"/>
      <c r="GXA2" s="120"/>
      <c r="GXB2" s="120"/>
      <c r="GXC2" s="120"/>
      <c r="GXD2" s="120"/>
      <c r="GXE2" s="120"/>
      <c r="GXF2" s="120"/>
      <c r="GXG2" s="120"/>
      <c r="GXH2" s="120"/>
      <c r="GXI2" s="120"/>
      <c r="GXJ2" s="120"/>
      <c r="GXK2" s="120"/>
      <c r="GXL2" s="120"/>
      <c r="GXM2" s="120"/>
      <c r="GXN2" s="120"/>
      <c r="GXO2" s="120"/>
      <c r="GXP2" s="120"/>
      <c r="GXQ2" s="120"/>
      <c r="GXR2" s="120"/>
      <c r="GXS2" s="120"/>
      <c r="GXT2" s="120"/>
      <c r="GXU2" s="120"/>
      <c r="GXV2" s="120"/>
      <c r="GXW2" s="120"/>
      <c r="GXX2" s="120"/>
      <c r="GXY2" s="120"/>
      <c r="GXZ2" s="120"/>
      <c r="GYA2" s="120"/>
      <c r="GYB2" s="120"/>
      <c r="GYC2" s="120"/>
      <c r="GYD2" s="120"/>
      <c r="GYE2" s="120"/>
      <c r="GYF2" s="120"/>
      <c r="GYG2" s="120"/>
      <c r="GYH2" s="120"/>
      <c r="GYI2" s="120"/>
      <c r="GYJ2" s="120"/>
      <c r="GYK2" s="120"/>
      <c r="GYL2" s="120"/>
      <c r="GYM2" s="120"/>
      <c r="GYN2" s="120"/>
      <c r="GYO2" s="120"/>
      <c r="GYP2" s="120"/>
      <c r="GYQ2" s="120"/>
      <c r="GYR2" s="120"/>
      <c r="GYS2" s="120"/>
      <c r="GYT2" s="120"/>
      <c r="GYU2" s="120"/>
      <c r="GYV2" s="120"/>
      <c r="GYW2" s="120"/>
      <c r="GYX2" s="120"/>
      <c r="GYY2" s="120"/>
      <c r="GYZ2" s="120"/>
      <c r="GZA2" s="120"/>
      <c r="GZB2" s="120"/>
      <c r="GZC2" s="120"/>
      <c r="GZD2" s="120"/>
      <c r="GZE2" s="120"/>
      <c r="GZF2" s="120"/>
      <c r="GZG2" s="120"/>
      <c r="GZH2" s="120"/>
      <c r="GZI2" s="120"/>
      <c r="GZJ2" s="120"/>
      <c r="GZK2" s="120"/>
      <c r="GZL2" s="120"/>
      <c r="GZM2" s="120"/>
      <c r="GZN2" s="120"/>
      <c r="GZO2" s="120"/>
      <c r="GZP2" s="120"/>
      <c r="GZQ2" s="120"/>
      <c r="GZR2" s="120"/>
      <c r="GZS2" s="120"/>
      <c r="GZT2" s="120"/>
      <c r="GZU2" s="120"/>
      <c r="GZV2" s="120"/>
      <c r="GZW2" s="120"/>
      <c r="GZX2" s="120"/>
      <c r="GZY2" s="120"/>
      <c r="GZZ2" s="120"/>
      <c r="HAA2" s="120"/>
      <c r="HAB2" s="120"/>
      <c r="HAC2" s="120"/>
      <c r="HAD2" s="120"/>
      <c r="HAE2" s="120"/>
      <c r="HAF2" s="120"/>
      <c r="HAG2" s="120"/>
      <c r="HAH2" s="120"/>
      <c r="HAI2" s="120"/>
      <c r="HAJ2" s="120"/>
      <c r="HAK2" s="120"/>
      <c r="HAL2" s="120"/>
      <c r="HAM2" s="120"/>
      <c r="HAN2" s="120"/>
      <c r="HAO2" s="120"/>
      <c r="HAP2" s="120"/>
      <c r="HAQ2" s="120"/>
      <c r="HAR2" s="120"/>
      <c r="HAS2" s="120"/>
      <c r="HAT2" s="120"/>
      <c r="HAU2" s="120"/>
      <c r="HAV2" s="120"/>
      <c r="HAW2" s="120"/>
      <c r="HAX2" s="120"/>
      <c r="HAY2" s="120"/>
      <c r="HAZ2" s="120"/>
      <c r="HBA2" s="120"/>
      <c r="HBB2" s="120"/>
      <c r="HBC2" s="120"/>
      <c r="HBD2" s="120"/>
      <c r="HBE2" s="120"/>
      <c r="HBF2" s="120"/>
      <c r="HBG2" s="120"/>
      <c r="HBH2" s="120"/>
      <c r="HBI2" s="120"/>
      <c r="HBJ2" s="120"/>
      <c r="HBK2" s="120"/>
      <c r="HBL2" s="120"/>
      <c r="HBM2" s="120"/>
      <c r="HBN2" s="120"/>
      <c r="HBO2" s="120"/>
      <c r="HBP2" s="120"/>
      <c r="HBQ2" s="120"/>
      <c r="HBR2" s="120"/>
      <c r="HBS2" s="120"/>
      <c r="HBT2" s="120"/>
      <c r="HBU2" s="120"/>
      <c r="HBV2" s="120"/>
      <c r="HBW2" s="120"/>
      <c r="HBX2" s="120"/>
      <c r="HBY2" s="120"/>
      <c r="HBZ2" s="120"/>
      <c r="HCA2" s="120"/>
      <c r="HCB2" s="120"/>
      <c r="HCC2" s="120"/>
      <c r="HCD2" s="120"/>
      <c r="HCE2" s="120"/>
      <c r="HCF2" s="120"/>
      <c r="HCG2" s="120"/>
      <c r="HCH2" s="120"/>
      <c r="HCI2" s="120"/>
      <c r="HCJ2" s="120"/>
      <c r="HCK2" s="120"/>
      <c r="HCL2" s="120"/>
      <c r="HCM2" s="120"/>
      <c r="HCN2" s="120"/>
      <c r="HCO2" s="120"/>
      <c r="HCP2" s="120"/>
      <c r="HCQ2" s="120"/>
      <c r="HCR2" s="120"/>
      <c r="HCS2" s="120"/>
      <c r="HCT2" s="120"/>
      <c r="HCU2" s="120"/>
      <c r="HCV2" s="120"/>
      <c r="HCW2" s="120"/>
      <c r="HCX2" s="120"/>
      <c r="HCY2" s="120"/>
      <c r="HCZ2" s="120"/>
      <c r="HDA2" s="120"/>
      <c r="HDB2" s="120"/>
      <c r="HDC2" s="120"/>
      <c r="HDD2" s="120"/>
      <c r="HDE2" s="120"/>
      <c r="HDF2" s="120"/>
      <c r="HDG2" s="120"/>
      <c r="HDH2" s="120"/>
      <c r="HDI2" s="120"/>
      <c r="HDJ2" s="120"/>
      <c r="HDK2" s="120"/>
      <c r="HDL2" s="120"/>
      <c r="HDM2" s="120"/>
      <c r="HDN2" s="120"/>
      <c r="HDO2" s="120"/>
      <c r="HDP2" s="120"/>
      <c r="HDQ2" s="120"/>
      <c r="HDR2" s="120"/>
      <c r="HDS2" s="120"/>
      <c r="HDT2" s="120"/>
      <c r="HDU2" s="120"/>
      <c r="HDV2" s="120"/>
      <c r="HDW2" s="120"/>
      <c r="HDX2" s="120"/>
      <c r="HDY2" s="120"/>
      <c r="HDZ2" s="120"/>
      <c r="HEA2" s="120"/>
      <c r="HEB2" s="120"/>
      <c r="HEC2" s="120"/>
      <c r="HED2" s="120"/>
      <c r="HEE2" s="120"/>
      <c r="HEF2" s="120"/>
      <c r="HEG2" s="120"/>
      <c r="HEH2" s="120"/>
      <c r="HEI2" s="120"/>
      <c r="HEJ2" s="120"/>
      <c r="HEK2" s="120"/>
      <c r="HEL2" s="120"/>
      <c r="HEM2" s="120"/>
      <c r="HEN2" s="120"/>
      <c r="HEO2" s="120"/>
      <c r="HEP2" s="120"/>
      <c r="HEQ2" s="120"/>
      <c r="HER2" s="120"/>
      <c r="HES2" s="120"/>
      <c r="HET2" s="120"/>
      <c r="HEU2" s="120"/>
      <c r="HEV2" s="120"/>
      <c r="HEW2" s="120"/>
      <c r="HEX2" s="120"/>
      <c r="HEY2" s="120"/>
      <c r="HEZ2" s="120"/>
      <c r="HFA2" s="120"/>
      <c r="HFB2" s="120"/>
      <c r="HFC2" s="120"/>
      <c r="HFD2" s="120"/>
      <c r="HFE2" s="120"/>
      <c r="HFF2" s="120"/>
      <c r="HFG2" s="120"/>
      <c r="HFH2" s="120"/>
      <c r="HFI2" s="120"/>
      <c r="HFJ2" s="120"/>
      <c r="HFK2" s="120"/>
      <c r="HFL2" s="120"/>
      <c r="HFM2" s="120"/>
      <c r="HFN2" s="120"/>
      <c r="HFO2" s="120"/>
      <c r="HFP2" s="120"/>
      <c r="HFQ2" s="120"/>
      <c r="HFR2" s="120"/>
      <c r="HFS2" s="120"/>
      <c r="HFT2" s="120"/>
      <c r="HFU2" s="120"/>
      <c r="HFV2" s="120"/>
      <c r="HFW2" s="120"/>
      <c r="HFX2" s="120"/>
      <c r="HFY2" s="120"/>
      <c r="HFZ2" s="120"/>
      <c r="HGA2" s="120"/>
      <c r="HGB2" s="120"/>
      <c r="HGC2" s="120"/>
      <c r="HGD2" s="120"/>
      <c r="HGE2" s="120"/>
      <c r="HGF2" s="120"/>
      <c r="HGG2" s="120"/>
      <c r="HGH2" s="120"/>
      <c r="HGI2" s="120"/>
      <c r="HGJ2" s="120"/>
      <c r="HGK2" s="120"/>
      <c r="HGL2" s="120"/>
      <c r="HGM2" s="120"/>
      <c r="HGN2" s="120"/>
      <c r="HGO2" s="120"/>
      <c r="HGP2" s="120"/>
      <c r="HGQ2" s="120"/>
      <c r="HGR2" s="120"/>
      <c r="HGS2" s="120"/>
      <c r="HGT2" s="120"/>
      <c r="HGU2" s="120"/>
      <c r="HGV2" s="120"/>
      <c r="HGW2" s="120"/>
      <c r="HGX2" s="120"/>
      <c r="HGY2" s="120"/>
      <c r="HGZ2" s="120"/>
      <c r="HHA2" s="120"/>
      <c r="HHB2" s="120"/>
      <c r="HHC2" s="120"/>
      <c r="HHD2" s="120"/>
      <c r="HHE2" s="120"/>
      <c r="HHF2" s="120"/>
      <c r="HHG2" s="120"/>
      <c r="HHH2" s="120"/>
      <c r="HHI2" s="120"/>
      <c r="HHJ2" s="120"/>
      <c r="HHK2" s="120"/>
      <c r="HHL2" s="120"/>
      <c r="HHM2" s="120"/>
      <c r="HHN2" s="120"/>
      <c r="HHO2" s="120"/>
      <c r="HHP2" s="120"/>
      <c r="HHQ2" s="120"/>
      <c r="HHR2" s="120"/>
      <c r="HHS2" s="120"/>
      <c r="HHT2" s="120"/>
      <c r="HHU2" s="120"/>
      <c r="HHV2" s="120"/>
      <c r="HHW2" s="120"/>
      <c r="HHX2" s="120"/>
      <c r="HHY2" s="120"/>
      <c r="HHZ2" s="120"/>
      <c r="HIA2" s="120"/>
      <c r="HIB2" s="120"/>
      <c r="HIC2" s="120"/>
      <c r="HID2" s="120"/>
      <c r="HIE2" s="120"/>
      <c r="HIF2" s="120"/>
      <c r="HIG2" s="120"/>
      <c r="HIH2" s="120"/>
      <c r="HII2" s="120"/>
      <c r="HIJ2" s="120"/>
      <c r="HIK2" s="120"/>
      <c r="HIL2" s="120"/>
      <c r="HIM2" s="120"/>
      <c r="HIN2" s="120"/>
      <c r="HIO2" s="120"/>
      <c r="HIP2" s="120"/>
      <c r="HIQ2" s="120"/>
      <c r="HIR2" s="120"/>
      <c r="HIS2" s="120"/>
      <c r="HIT2" s="120"/>
      <c r="HIU2" s="120"/>
      <c r="HIV2" s="120"/>
      <c r="HIW2" s="120"/>
      <c r="HIX2" s="120"/>
      <c r="HIY2" s="120"/>
      <c r="HIZ2" s="120"/>
      <c r="HJA2" s="120"/>
      <c r="HJB2" s="120"/>
      <c r="HJC2" s="120"/>
      <c r="HJD2" s="120"/>
      <c r="HJE2" s="120"/>
      <c r="HJF2" s="120"/>
      <c r="HJG2" s="120"/>
      <c r="HJH2" s="120"/>
      <c r="HJI2" s="120"/>
      <c r="HJJ2" s="120"/>
      <c r="HJK2" s="120"/>
      <c r="HJL2" s="120"/>
      <c r="HJM2" s="120"/>
      <c r="HJN2" s="120"/>
      <c r="HJO2" s="120"/>
      <c r="HJP2" s="120"/>
      <c r="HJQ2" s="120"/>
      <c r="HJR2" s="120"/>
      <c r="HJS2" s="120"/>
      <c r="HJT2" s="120"/>
      <c r="HJU2" s="120"/>
      <c r="HJV2" s="120"/>
      <c r="HJW2" s="120"/>
      <c r="HJX2" s="120"/>
      <c r="HJY2" s="120"/>
      <c r="HJZ2" s="120"/>
      <c r="HKA2" s="120"/>
      <c r="HKB2" s="120"/>
      <c r="HKC2" s="120"/>
      <c r="HKD2" s="120"/>
      <c r="HKE2" s="120"/>
      <c r="HKF2" s="120"/>
      <c r="HKG2" s="120"/>
      <c r="HKH2" s="120"/>
      <c r="HKI2" s="120"/>
      <c r="HKJ2" s="120"/>
      <c r="HKK2" s="120"/>
      <c r="HKL2" s="120"/>
      <c r="HKM2" s="120"/>
      <c r="HKN2" s="120"/>
      <c r="HKO2" s="120"/>
      <c r="HKP2" s="120"/>
      <c r="HKQ2" s="120"/>
      <c r="HKR2" s="120"/>
      <c r="HKS2" s="120"/>
      <c r="HKT2" s="120"/>
      <c r="HKU2" s="120"/>
      <c r="HKV2" s="120"/>
      <c r="HKW2" s="120"/>
      <c r="HKX2" s="120"/>
      <c r="HKY2" s="120"/>
      <c r="HKZ2" s="120"/>
      <c r="HLA2" s="120"/>
      <c r="HLB2" s="120"/>
      <c r="HLC2" s="120"/>
      <c r="HLD2" s="120"/>
      <c r="HLE2" s="120"/>
      <c r="HLF2" s="120"/>
      <c r="HLG2" s="120"/>
      <c r="HLH2" s="120"/>
      <c r="HLI2" s="120"/>
      <c r="HLJ2" s="120"/>
      <c r="HLK2" s="120"/>
      <c r="HLL2" s="120"/>
      <c r="HLM2" s="120"/>
      <c r="HLN2" s="120"/>
      <c r="HLO2" s="120"/>
      <c r="HLP2" s="120"/>
      <c r="HLQ2" s="120"/>
      <c r="HLR2" s="120"/>
      <c r="HLS2" s="120"/>
      <c r="HLT2" s="120"/>
      <c r="HLU2" s="120"/>
      <c r="HLV2" s="120"/>
      <c r="HLW2" s="120"/>
      <c r="HLX2" s="120"/>
      <c r="HLY2" s="120"/>
      <c r="HLZ2" s="120"/>
      <c r="HMA2" s="120"/>
      <c r="HMB2" s="120"/>
      <c r="HMC2" s="120"/>
      <c r="HMD2" s="120"/>
      <c r="HME2" s="120"/>
      <c r="HMF2" s="120"/>
      <c r="HMG2" s="120"/>
      <c r="HMH2" s="120"/>
      <c r="HMI2" s="120"/>
      <c r="HMJ2" s="120"/>
      <c r="HMK2" s="120"/>
      <c r="HML2" s="120"/>
      <c r="HMM2" s="120"/>
      <c r="HMN2" s="120"/>
      <c r="HMO2" s="120"/>
      <c r="HMP2" s="120"/>
      <c r="HMQ2" s="120"/>
      <c r="HMR2" s="120"/>
      <c r="HMS2" s="120"/>
      <c r="HMT2" s="120"/>
      <c r="HMU2" s="120"/>
      <c r="HMV2" s="120"/>
      <c r="HMW2" s="120"/>
      <c r="HMX2" s="120"/>
      <c r="HMY2" s="120"/>
      <c r="HMZ2" s="120"/>
      <c r="HNA2" s="120"/>
      <c r="HNB2" s="120"/>
      <c r="HNC2" s="120"/>
      <c r="HND2" s="120"/>
      <c r="HNE2" s="120"/>
      <c r="HNF2" s="120"/>
      <c r="HNG2" s="120"/>
      <c r="HNH2" s="120"/>
      <c r="HNI2" s="120"/>
      <c r="HNJ2" s="120"/>
      <c r="HNK2" s="120"/>
      <c r="HNL2" s="120"/>
      <c r="HNM2" s="120"/>
      <c r="HNN2" s="120"/>
      <c r="HNO2" s="120"/>
      <c r="HNP2" s="120"/>
      <c r="HNQ2" s="120"/>
      <c r="HNR2" s="120"/>
      <c r="HNS2" s="120"/>
      <c r="HNT2" s="120"/>
      <c r="HNU2" s="120"/>
      <c r="HNV2" s="120"/>
      <c r="HNW2" s="120"/>
      <c r="HNX2" s="120"/>
      <c r="HNY2" s="120"/>
      <c r="HNZ2" s="120"/>
      <c r="HOA2" s="120"/>
      <c r="HOB2" s="120"/>
      <c r="HOC2" s="120"/>
      <c r="HOD2" s="120"/>
      <c r="HOE2" s="120"/>
      <c r="HOF2" s="120"/>
      <c r="HOG2" s="120"/>
      <c r="HOH2" s="120"/>
      <c r="HOI2" s="120"/>
      <c r="HOJ2" s="120"/>
      <c r="HOK2" s="120"/>
      <c r="HOL2" s="120"/>
      <c r="HOM2" s="120"/>
      <c r="HON2" s="120"/>
      <c r="HOO2" s="120"/>
      <c r="HOP2" s="120"/>
      <c r="HOQ2" s="120"/>
      <c r="HOR2" s="120"/>
      <c r="HOS2" s="120"/>
      <c r="HOT2" s="120"/>
      <c r="HOU2" s="120"/>
      <c r="HOV2" s="120"/>
      <c r="HOW2" s="120"/>
      <c r="HOX2" s="120"/>
      <c r="HOY2" s="120"/>
      <c r="HOZ2" s="120"/>
      <c r="HPA2" s="120"/>
      <c r="HPB2" s="120"/>
      <c r="HPC2" s="120"/>
      <c r="HPD2" s="120"/>
      <c r="HPE2" s="120"/>
      <c r="HPF2" s="120"/>
      <c r="HPG2" s="120"/>
      <c r="HPH2" s="120"/>
      <c r="HPI2" s="120"/>
      <c r="HPJ2" s="120"/>
      <c r="HPK2" s="120"/>
      <c r="HPL2" s="120"/>
      <c r="HPM2" s="120"/>
      <c r="HPN2" s="120"/>
      <c r="HPO2" s="120"/>
      <c r="HPP2" s="120"/>
      <c r="HPQ2" s="120"/>
      <c r="HPR2" s="120"/>
      <c r="HPS2" s="120"/>
      <c r="HPT2" s="120"/>
      <c r="HPU2" s="120"/>
      <c r="HPV2" s="120"/>
      <c r="HPW2" s="120"/>
      <c r="HPX2" s="120"/>
      <c r="HPY2" s="120"/>
      <c r="HPZ2" s="120"/>
      <c r="HQA2" s="120"/>
      <c r="HQB2" s="120"/>
      <c r="HQC2" s="120"/>
      <c r="HQD2" s="120"/>
      <c r="HQE2" s="120"/>
      <c r="HQF2" s="120"/>
      <c r="HQG2" s="120"/>
      <c r="HQH2" s="120"/>
      <c r="HQI2" s="120"/>
      <c r="HQJ2" s="120"/>
      <c r="HQK2" s="120"/>
      <c r="HQL2" s="120"/>
      <c r="HQM2" s="120"/>
      <c r="HQN2" s="120"/>
      <c r="HQO2" s="120"/>
      <c r="HQP2" s="120"/>
      <c r="HQQ2" s="120"/>
      <c r="HQR2" s="120"/>
      <c r="HQS2" s="120"/>
      <c r="HQT2" s="120"/>
      <c r="HQU2" s="120"/>
      <c r="HQV2" s="120"/>
      <c r="HQW2" s="120"/>
      <c r="HQX2" s="120"/>
      <c r="HQY2" s="120"/>
      <c r="HQZ2" s="120"/>
      <c r="HRA2" s="120"/>
      <c r="HRB2" s="120"/>
      <c r="HRC2" s="120"/>
      <c r="HRD2" s="120"/>
      <c r="HRE2" s="120"/>
      <c r="HRF2" s="120"/>
      <c r="HRG2" s="120"/>
      <c r="HRH2" s="120"/>
      <c r="HRI2" s="120"/>
      <c r="HRJ2" s="120"/>
      <c r="HRK2" s="120"/>
      <c r="HRL2" s="120"/>
      <c r="HRM2" s="120"/>
      <c r="HRN2" s="120"/>
      <c r="HRO2" s="120"/>
      <c r="HRP2" s="120"/>
      <c r="HRQ2" s="120"/>
      <c r="HRR2" s="120"/>
      <c r="HRS2" s="120"/>
      <c r="HRT2" s="120"/>
      <c r="HRU2" s="120"/>
      <c r="HRV2" s="120"/>
      <c r="HRW2" s="120"/>
      <c r="HRX2" s="120"/>
      <c r="HRY2" s="120"/>
      <c r="HRZ2" s="120"/>
      <c r="HSA2" s="120"/>
      <c r="HSB2" s="120"/>
      <c r="HSC2" s="120"/>
      <c r="HSD2" s="120"/>
      <c r="HSE2" s="120"/>
      <c r="HSF2" s="120"/>
      <c r="HSG2" s="120"/>
      <c r="HSH2" s="120"/>
      <c r="HSI2" s="120"/>
      <c r="HSJ2" s="120"/>
      <c r="HSK2" s="120"/>
      <c r="HSL2" s="120"/>
      <c r="HSM2" s="120"/>
      <c r="HSN2" s="120"/>
      <c r="HSO2" s="120"/>
      <c r="HSP2" s="120"/>
      <c r="HSQ2" s="120"/>
      <c r="HSR2" s="120"/>
      <c r="HSS2" s="120"/>
      <c r="HST2" s="120"/>
      <c r="HSU2" s="120"/>
      <c r="HSV2" s="120"/>
      <c r="HSW2" s="120"/>
      <c r="HSX2" s="120"/>
      <c r="HSY2" s="120"/>
      <c r="HSZ2" s="120"/>
      <c r="HTA2" s="120"/>
      <c r="HTB2" s="120"/>
      <c r="HTC2" s="120"/>
      <c r="HTD2" s="120"/>
      <c r="HTE2" s="120"/>
      <c r="HTF2" s="120"/>
      <c r="HTG2" s="120"/>
      <c r="HTH2" s="120"/>
      <c r="HTI2" s="120"/>
      <c r="HTJ2" s="120"/>
      <c r="HTK2" s="120"/>
      <c r="HTL2" s="120"/>
      <c r="HTM2" s="120"/>
      <c r="HTN2" s="120"/>
      <c r="HTO2" s="120"/>
      <c r="HTP2" s="120"/>
      <c r="HTQ2" s="120"/>
      <c r="HTR2" s="120"/>
      <c r="HTS2" s="120"/>
      <c r="HTT2" s="120"/>
      <c r="HTU2" s="120"/>
      <c r="HTV2" s="120"/>
      <c r="HTW2" s="120"/>
      <c r="HTX2" s="120"/>
      <c r="HTY2" s="120"/>
      <c r="HTZ2" s="120"/>
      <c r="HUA2" s="120"/>
      <c r="HUB2" s="120"/>
      <c r="HUC2" s="120"/>
      <c r="HUD2" s="120"/>
      <c r="HUE2" s="120"/>
      <c r="HUF2" s="120"/>
      <c r="HUG2" s="120"/>
      <c r="HUH2" s="120"/>
      <c r="HUI2" s="120"/>
      <c r="HUJ2" s="120"/>
      <c r="HUK2" s="120"/>
      <c r="HUL2" s="120"/>
      <c r="HUM2" s="120"/>
      <c r="HUN2" s="120"/>
      <c r="HUO2" s="120"/>
      <c r="HUP2" s="120"/>
      <c r="HUQ2" s="120"/>
      <c r="HUR2" s="120"/>
      <c r="HUS2" s="120"/>
      <c r="HUT2" s="120"/>
      <c r="HUU2" s="120"/>
      <c r="HUV2" s="120"/>
      <c r="HUW2" s="120"/>
      <c r="HUX2" s="120"/>
      <c r="HUY2" s="120"/>
      <c r="HUZ2" s="120"/>
      <c r="HVA2" s="120"/>
      <c r="HVB2" s="120"/>
      <c r="HVC2" s="120"/>
      <c r="HVD2" s="120"/>
      <c r="HVE2" s="120"/>
      <c r="HVF2" s="120"/>
      <c r="HVG2" s="120"/>
      <c r="HVH2" s="120"/>
      <c r="HVI2" s="120"/>
      <c r="HVJ2" s="120"/>
      <c r="HVK2" s="120"/>
      <c r="HVL2" s="120"/>
      <c r="HVM2" s="120"/>
      <c r="HVN2" s="120"/>
      <c r="HVO2" s="120"/>
      <c r="HVP2" s="120"/>
      <c r="HVQ2" s="120"/>
      <c r="HVR2" s="120"/>
      <c r="HVS2" s="120"/>
      <c r="HVT2" s="120"/>
      <c r="HVU2" s="120"/>
      <c r="HVV2" s="120"/>
      <c r="HVW2" s="120"/>
      <c r="HVX2" s="120"/>
      <c r="HVY2" s="120"/>
      <c r="HVZ2" s="120"/>
      <c r="HWA2" s="120"/>
      <c r="HWB2" s="120"/>
      <c r="HWC2" s="120"/>
      <c r="HWD2" s="120"/>
      <c r="HWE2" s="120"/>
      <c r="HWF2" s="120"/>
      <c r="HWG2" s="120"/>
      <c r="HWH2" s="120"/>
      <c r="HWI2" s="120"/>
      <c r="HWJ2" s="120"/>
      <c r="HWK2" s="120"/>
      <c r="HWL2" s="120"/>
      <c r="HWM2" s="120"/>
      <c r="HWN2" s="120"/>
      <c r="HWO2" s="120"/>
      <c r="HWP2" s="120"/>
      <c r="HWQ2" s="120"/>
      <c r="HWR2" s="120"/>
      <c r="HWS2" s="120"/>
      <c r="HWT2" s="120"/>
      <c r="HWU2" s="120"/>
      <c r="HWV2" s="120"/>
      <c r="HWW2" s="120"/>
      <c r="HWX2" s="120"/>
      <c r="HWY2" s="120"/>
      <c r="HWZ2" s="120"/>
      <c r="HXA2" s="120"/>
      <c r="HXB2" s="120"/>
      <c r="HXC2" s="120"/>
      <c r="HXD2" s="120"/>
      <c r="HXE2" s="120"/>
      <c r="HXF2" s="120"/>
      <c r="HXG2" s="120"/>
      <c r="HXH2" s="120"/>
      <c r="HXI2" s="120"/>
      <c r="HXJ2" s="120"/>
      <c r="HXK2" s="120"/>
      <c r="HXL2" s="120"/>
      <c r="HXM2" s="120"/>
      <c r="HXN2" s="120"/>
      <c r="HXO2" s="120"/>
      <c r="HXP2" s="120"/>
      <c r="HXQ2" s="120"/>
      <c r="HXR2" s="120"/>
      <c r="HXS2" s="120"/>
      <c r="HXT2" s="120"/>
      <c r="HXU2" s="120"/>
      <c r="HXV2" s="120"/>
      <c r="HXW2" s="120"/>
      <c r="HXX2" s="120"/>
      <c r="HXY2" s="120"/>
      <c r="HXZ2" s="120"/>
      <c r="HYA2" s="120"/>
      <c r="HYB2" s="120"/>
      <c r="HYC2" s="120"/>
      <c r="HYD2" s="120"/>
      <c r="HYE2" s="120"/>
      <c r="HYF2" s="120"/>
      <c r="HYG2" s="120"/>
      <c r="HYH2" s="120"/>
      <c r="HYI2" s="120"/>
      <c r="HYJ2" s="120"/>
      <c r="HYK2" s="120"/>
      <c r="HYL2" s="120"/>
      <c r="HYM2" s="120"/>
      <c r="HYN2" s="120"/>
      <c r="HYO2" s="120"/>
      <c r="HYP2" s="120"/>
      <c r="HYQ2" s="120"/>
      <c r="HYR2" s="120"/>
      <c r="HYS2" s="120"/>
      <c r="HYT2" s="120"/>
      <c r="HYU2" s="120"/>
      <c r="HYV2" s="120"/>
      <c r="HYW2" s="120"/>
      <c r="HYX2" s="120"/>
      <c r="HYY2" s="120"/>
      <c r="HYZ2" s="120"/>
      <c r="HZA2" s="120"/>
      <c r="HZB2" s="120"/>
      <c r="HZC2" s="120"/>
      <c r="HZD2" s="120"/>
      <c r="HZE2" s="120"/>
      <c r="HZF2" s="120"/>
      <c r="HZG2" s="120"/>
      <c r="HZH2" s="120"/>
      <c r="HZI2" s="120"/>
      <c r="HZJ2" s="120"/>
      <c r="HZK2" s="120"/>
      <c r="HZL2" s="120"/>
      <c r="HZM2" s="120"/>
      <c r="HZN2" s="120"/>
      <c r="HZO2" s="120"/>
      <c r="HZP2" s="120"/>
      <c r="HZQ2" s="120"/>
      <c r="HZR2" s="120"/>
      <c r="HZS2" s="120"/>
      <c r="HZT2" s="120"/>
      <c r="HZU2" s="120"/>
      <c r="HZV2" s="120"/>
      <c r="HZW2" s="120"/>
      <c r="HZX2" s="120"/>
      <c r="HZY2" s="120"/>
      <c r="HZZ2" s="120"/>
      <c r="IAA2" s="120"/>
      <c r="IAB2" s="120"/>
      <c r="IAC2" s="120"/>
      <c r="IAD2" s="120"/>
      <c r="IAE2" s="120"/>
      <c r="IAF2" s="120"/>
      <c r="IAG2" s="120"/>
      <c r="IAH2" s="120"/>
      <c r="IAI2" s="120"/>
      <c r="IAJ2" s="120"/>
      <c r="IAK2" s="120"/>
      <c r="IAL2" s="120"/>
      <c r="IAM2" s="120"/>
      <c r="IAN2" s="120"/>
      <c r="IAO2" s="120"/>
      <c r="IAP2" s="120"/>
      <c r="IAQ2" s="120"/>
      <c r="IAR2" s="120"/>
      <c r="IAS2" s="120"/>
      <c r="IAT2" s="120"/>
      <c r="IAU2" s="120"/>
      <c r="IAV2" s="120"/>
      <c r="IAW2" s="120"/>
      <c r="IAX2" s="120"/>
      <c r="IAY2" s="120"/>
      <c r="IAZ2" s="120"/>
      <c r="IBA2" s="120"/>
      <c r="IBB2" s="120"/>
      <c r="IBC2" s="120"/>
      <c r="IBD2" s="120"/>
      <c r="IBE2" s="120"/>
      <c r="IBF2" s="120"/>
      <c r="IBG2" s="120"/>
      <c r="IBH2" s="120"/>
      <c r="IBI2" s="120"/>
      <c r="IBJ2" s="120"/>
      <c r="IBK2" s="120"/>
      <c r="IBL2" s="120"/>
      <c r="IBM2" s="120"/>
      <c r="IBN2" s="120"/>
      <c r="IBO2" s="120"/>
      <c r="IBP2" s="120"/>
      <c r="IBQ2" s="120"/>
      <c r="IBR2" s="120"/>
      <c r="IBS2" s="120"/>
      <c r="IBT2" s="120"/>
      <c r="IBU2" s="120"/>
      <c r="IBV2" s="120"/>
      <c r="IBW2" s="120"/>
      <c r="IBX2" s="120"/>
      <c r="IBY2" s="120"/>
      <c r="IBZ2" s="120"/>
      <c r="ICA2" s="120"/>
      <c r="ICB2" s="120"/>
      <c r="ICC2" s="120"/>
      <c r="ICD2" s="120"/>
      <c r="ICE2" s="120"/>
      <c r="ICF2" s="120"/>
      <c r="ICG2" s="120"/>
      <c r="ICH2" s="120"/>
      <c r="ICI2" s="120"/>
      <c r="ICJ2" s="120"/>
      <c r="ICK2" s="120"/>
      <c r="ICL2" s="120"/>
      <c r="ICM2" s="120"/>
      <c r="ICN2" s="120"/>
      <c r="ICO2" s="120"/>
      <c r="ICP2" s="120"/>
      <c r="ICQ2" s="120"/>
      <c r="ICR2" s="120"/>
      <c r="ICS2" s="120"/>
      <c r="ICT2" s="120"/>
      <c r="ICU2" s="120"/>
      <c r="ICV2" s="120"/>
      <c r="ICW2" s="120"/>
      <c r="ICX2" s="120"/>
      <c r="ICY2" s="120"/>
      <c r="ICZ2" s="120"/>
      <c r="IDA2" s="120"/>
      <c r="IDB2" s="120"/>
      <c r="IDC2" s="120"/>
      <c r="IDD2" s="120"/>
      <c r="IDE2" s="120"/>
      <c r="IDF2" s="120"/>
      <c r="IDG2" s="120"/>
      <c r="IDH2" s="120"/>
      <c r="IDI2" s="120"/>
      <c r="IDJ2" s="120"/>
      <c r="IDK2" s="120"/>
      <c r="IDL2" s="120"/>
      <c r="IDM2" s="120"/>
      <c r="IDN2" s="120"/>
      <c r="IDO2" s="120"/>
      <c r="IDP2" s="120"/>
      <c r="IDQ2" s="120"/>
      <c r="IDR2" s="120"/>
      <c r="IDS2" s="120"/>
      <c r="IDT2" s="120"/>
      <c r="IDU2" s="120"/>
      <c r="IDV2" s="120"/>
      <c r="IDW2" s="120"/>
      <c r="IDX2" s="120"/>
      <c r="IDY2" s="120"/>
      <c r="IDZ2" s="120"/>
      <c r="IEA2" s="120"/>
      <c r="IEB2" s="120"/>
      <c r="IEC2" s="120"/>
      <c r="IED2" s="120"/>
      <c r="IEE2" s="120"/>
      <c r="IEF2" s="120"/>
      <c r="IEG2" s="120"/>
      <c r="IEH2" s="120"/>
      <c r="IEI2" s="120"/>
      <c r="IEJ2" s="120"/>
      <c r="IEK2" s="120"/>
      <c r="IEL2" s="120"/>
      <c r="IEM2" s="120"/>
      <c r="IEN2" s="120"/>
      <c r="IEO2" s="120"/>
      <c r="IEP2" s="120"/>
      <c r="IEQ2" s="120"/>
      <c r="IER2" s="120"/>
      <c r="IES2" s="120"/>
      <c r="IET2" s="120"/>
      <c r="IEU2" s="120"/>
      <c r="IEV2" s="120"/>
      <c r="IEW2" s="120"/>
      <c r="IEX2" s="120"/>
      <c r="IEY2" s="120"/>
      <c r="IEZ2" s="120"/>
      <c r="IFA2" s="120"/>
      <c r="IFB2" s="120"/>
      <c r="IFC2" s="120"/>
      <c r="IFD2" s="120"/>
      <c r="IFE2" s="120"/>
      <c r="IFF2" s="120"/>
      <c r="IFG2" s="120"/>
      <c r="IFH2" s="120"/>
      <c r="IFI2" s="120"/>
      <c r="IFJ2" s="120"/>
      <c r="IFK2" s="120"/>
      <c r="IFL2" s="120"/>
      <c r="IFM2" s="120"/>
      <c r="IFN2" s="120"/>
      <c r="IFO2" s="120"/>
      <c r="IFP2" s="120"/>
      <c r="IFQ2" s="120"/>
      <c r="IFR2" s="120"/>
      <c r="IFS2" s="120"/>
      <c r="IFT2" s="120"/>
      <c r="IFU2" s="120"/>
      <c r="IFV2" s="120"/>
      <c r="IFW2" s="120"/>
      <c r="IFX2" s="120"/>
      <c r="IFY2" s="120"/>
      <c r="IFZ2" s="120"/>
      <c r="IGA2" s="120"/>
      <c r="IGB2" s="120"/>
      <c r="IGC2" s="120"/>
      <c r="IGD2" s="120"/>
      <c r="IGE2" s="120"/>
      <c r="IGF2" s="120"/>
      <c r="IGG2" s="120"/>
      <c r="IGH2" s="120"/>
      <c r="IGI2" s="120"/>
      <c r="IGJ2" s="120"/>
      <c r="IGK2" s="120"/>
      <c r="IGL2" s="120"/>
      <c r="IGM2" s="120"/>
      <c r="IGN2" s="120"/>
      <c r="IGO2" s="120"/>
      <c r="IGP2" s="120"/>
      <c r="IGQ2" s="120"/>
      <c r="IGR2" s="120"/>
      <c r="IGS2" s="120"/>
      <c r="IGT2" s="120"/>
      <c r="IGU2" s="120"/>
      <c r="IGV2" s="120"/>
      <c r="IGW2" s="120"/>
      <c r="IGX2" s="120"/>
      <c r="IGY2" s="120"/>
      <c r="IGZ2" s="120"/>
      <c r="IHA2" s="120"/>
      <c r="IHB2" s="120"/>
      <c r="IHC2" s="120"/>
      <c r="IHD2" s="120"/>
      <c r="IHE2" s="120"/>
      <c r="IHF2" s="120"/>
      <c r="IHG2" s="120"/>
      <c r="IHH2" s="120"/>
      <c r="IHI2" s="120"/>
      <c r="IHJ2" s="120"/>
      <c r="IHK2" s="120"/>
      <c r="IHL2" s="120"/>
      <c r="IHM2" s="120"/>
      <c r="IHN2" s="120"/>
      <c r="IHO2" s="120"/>
      <c r="IHP2" s="120"/>
      <c r="IHQ2" s="120"/>
      <c r="IHR2" s="120"/>
      <c r="IHS2" s="120"/>
      <c r="IHT2" s="120"/>
      <c r="IHU2" s="120"/>
      <c r="IHV2" s="120"/>
      <c r="IHW2" s="120"/>
      <c r="IHX2" s="120"/>
      <c r="IHY2" s="120"/>
      <c r="IHZ2" s="120"/>
      <c r="IIA2" s="120"/>
      <c r="IIB2" s="120"/>
      <c r="IIC2" s="120"/>
      <c r="IID2" s="120"/>
      <c r="IIE2" s="120"/>
      <c r="IIF2" s="120"/>
      <c r="IIG2" s="120"/>
      <c r="IIH2" s="120"/>
      <c r="III2" s="120"/>
      <c r="IIJ2" s="120"/>
      <c r="IIK2" s="120"/>
      <c r="IIL2" s="120"/>
      <c r="IIM2" s="120"/>
      <c r="IIN2" s="120"/>
      <c r="IIO2" s="120"/>
      <c r="IIP2" s="120"/>
      <c r="IIQ2" s="120"/>
      <c r="IIR2" s="120"/>
      <c r="IIS2" s="120"/>
      <c r="IIT2" s="120"/>
      <c r="IIU2" s="120"/>
      <c r="IIV2" s="120"/>
      <c r="IIW2" s="120"/>
      <c r="IIX2" s="120"/>
      <c r="IIY2" s="120"/>
      <c r="IIZ2" s="120"/>
      <c r="IJA2" s="120"/>
      <c r="IJB2" s="120"/>
      <c r="IJC2" s="120"/>
      <c r="IJD2" s="120"/>
      <c r="IJE2" s="120"/>
      <c r="IJF2" s="120"/>
      <c r="IJG2" s="120"/>
      <c r="IJH2" s="120"/>
      <c r="IJI2" s="120"/>
      <c r="IJJ2" s="120"/>
      <c r="IJK2" s="120"/>
      <c r="IJL2" s="120"/>
      <c r="IJM2" s="120"/>
      <c r="IJN2" s="120"/>
      <c r="IJO2" s="120"/>
      <c r="IJP2" s="120"/>
      <c r="IJQ2" s="120"/>
      <c r="IJR2" s="120"/>
      <c r="IJS2" s="120"/>
      <c r="IJT2" s="120"/>
      <c r="IJU2" s="120"/>
      <c r="IJV2" s="120"/>
      <c r="IJW2" s="120"/>
      <c r="IJX2" s="120"/>
      <c r="IJY2" s="120"/>
      <c r="IJZ2" s="120"/>
      <c r="IKA2" s="120"/>
      <c r="IKB2" s="120"/>
      <c r="IKC2" s="120"/>
      <c r="IKD2" s="120"/>
      <c r="IKE2" s="120"/>
      <c r="IKF2" s="120"/>
      <c r="IKG2" s="120"/>
      <c r="IKH2" s="120"/>
      <c r="IKI2" s="120"/>
      <c r="IKJ2" s="120"/>
      <c r="IKK2" s="120"/>
      <c r="IKL2" s="120"/>
      <c r="IKM2" s="120"/>
      <c r="IKN2" s="120"/>
      <c r="IKO2" s="120"/>
      <c r="IKP2" s="120"/>
      <c r="IKQ2" s="120"/>
      <c r="IKR2" s="120"/>
      <c r="IKS2" s="120"/>
      <c r="IKT2" s="120"/>
      <c r="IKU2" s="120"/>
      <c r="IKV2" s="120"/>
      <c r="IKW2" s="120"/>
      <c r="IKX2" s="120"/>
      <c r="IKY2" s="120"/>
      <c r="IKZ2" s="120"/>
      <c r="ILA2" s="120"/>
      <c r="ILB2" s="120"/>
      <c r="ILC2" s="120"/>
      <c r="ILD2" s="120"/>
      <c r="ILE2" s="120"/>
      <c r="ILF2" s="120"/>
      <c r="ILG2" s="120"/>
      <c r="ILH2" s="120"/>
      <c r="ILI2" s="120"/>
      <c r="ILJ2" s="120"/>
      <c r="ILK2" s="120"/>
      <c r="ILL2" s="120"/>
      <c r="ILM2" s="120"/>
      <c r="ILN2" s="120"/>
      <c r="ILO2" s="120"/>
      <c r="ILP2" s="120"/>
      <c r="ILQ2" s="120"/>
      <c r="ILR2" s="120"/>
      <c r="ILS2" s="120"/>
      <c r="ILT2" s="120"/>
      <c r="ILU2" s="120"/>
      <c r="ILV2" s="120"/>
      <c r="ILW2" s="120"/>
      <c r="ILX2" s="120"/>
      <c r="ILY2" s="120"/>
      <c r="ILZ2" s="120"/>
      <c r="IMA2" s="120"/>
      <c r="IMB2" s="120"/>
      <c r="IMC2" s="120"/>
      <c r="IMD2" s="120"/>
      <c r="IME2" s="120"/>
      <c r="IMF2" s="120"/>
      <c r="IMG2" s="120"/>
      <c r="IMH2" s="120"/>
      <c r="IMI2" s="120"/>
      <c r="IMJ2" s="120"/>
      <c r="IMK2" s="120"/>
      <c r="IML2" s="120"/>
      <c r="IMM2" s="120"/>
      <c r="IMN2" s="120"/>
      <c r="IMO2" s="120"/>
      <c r="IMP2" s="120"/>
      <c r="IMQ2" s="120"/>
      <c r="IMR2" s="120"/>
      <c r="IMS2" s="120"/>
      <c r="IMT2" s="120"/>
      <c r="IMU2" s="120"/>
      <c r="IMV2" s="120"/>
      <c r="IMW2" s="120"/>
      <c r="IMX2" s="120"/>
      <c r="IMY2" s="120"/>
      <c r="IMZ2" s="120"/>
      <c r="INA2" s="120"/>
      <c r="INB2" s="120"/>
      <c r="INC2" s="120"/>
      <c r="IND2" s="120"/>
      <c r="INE2" s="120"/>
      <c r="INF2" s="120"/>
      <c r="ING2" s="120"/>
      <c r="INH2" s="120"/>
      <c r="INI2" s="120"/>
      <c r="INJ2" s="120"/>
      <c r="INK2" s="120"/>
      <c r="INL2" s="120"/>
      <c r="INM2" s="120"/>
      <c r="INN2" s="120"/>
      <c r="INO2" s="120"/>
      <c r="INP2" s="120"/>
      <c r="INQ2" s="120"/>
      <c r="INR2" s="120"/>
      <c r="INS2" s="120"/>
      <c r="INT2" s="120"/>
      <c r="INU2" s="120"/>
      <c r="INV2" s="120"/>
      <c r="INW2" s="120"/>
      <c r="INX2" s="120"/>
      <c r="INY2" s="120"/>
      <c r="INZ2" s="120"/>
      <c r="IOA2" s="120"/>
      <c r="IOB2" s="120"/>
      <c r="IOC2" s="120"/>
      <c r="IOD2" s="120"/>
      <c r="IOE2" s="120"/>
      <c r="IOF2" s="120"/>
      <c r="IOG2" s="120"/>
      <c r="IOH2" s="120"/>
      <c r="IOI2" s="120"/>
      <c r="IOJ2" s="120"/>
      <c r="IOK2" s="120"/>
      <c r="IOL2" s="120"/>
      <c r="IOM2" s="120"/>
      <c r="ION2" s="120"/>
      <c r="IOO2" s="120"/>
      <c r="IOP2" s="120"/>
      <c r="IOQ2" s="120"/>
      <c r="IOR2" s="120"/>
      <c r="IOS2" s="120"/>
      <c r="IOT2" s="120"/>
      <c r="IOU2" s="120"/>
      <c r="IOV2" s="120"/>
      <c r="IOW2" s="120"/>
      <c r="IOX2" s="120"/>
      <c r="IOY2" s="120"/>
      <c r="IOZ2" s="120"/>
      <c r="IPA2" s="120"/>
      <c r="IPB2" s="120"/>
      <c r="IPC2" s="120"/>
      <c r="IPD2" s="120"/>
      <c r="IPE2" s="120"/>
      <c r="IPF2" s="120"/>
      <c r="IPG2" s="120"/>
      <c r="IPH2" s="120"/>
      <c r="IPI2" s="120"/>
      <c r="IPJ2" s="120"/>
      <c r="IPK2" s="120"/>
      <c r="IPL2" s="120"/>
      <c r="IPM2" s="120"/>
      <c r="IPN2" s="120"/>
      <c r="IPO2" s="120"/>
      <c r="IPP2" s="120"/>
      <c r="IPQ2" s="120"/>
      <c r="IPR2" s="120"/>
      <c r="IPS2" s="120"/>
      <c r="IPT2" s="120"/>
      <c r="IPU2" s="120"/>
      <c r="IPV2" s="120"/>
      <c r="IPW2" s="120"/>
      <c r="IPX2" s="120"/>
      <c r="IPY2" s="120"/>
      <c r="IPZ2" s="120"/>
      <c r="IQA2" s="120"/>
      <c r="IQB2" s="120"/>
      <c r="IQC2" s="120"/>
      <c r="IQD2" s="120"/>
      <c r="IQE2" s="120"/>
      <c r="IQF2" s="120"/>
      <c r="IQG2" s="120"/>
      <c r="IQH2" s="120"/>
      <c r="IQI2" s="120"/>
      <c r="IQJ2" s="120"/>
      <c r="IQK2" s="120"/>
      <c r="IQL2" s="120"/>
      <c r="IQM2" s="120"/>
      <c r="IQN2" s="120"/>
      <c r="IQO2" s="120"/>
      <c r="IQP2" s="120"/>
      <c r="IQQ2" s="120"/>
      <c r="IQR2" s="120"/>
      <c r="IQS2" s="120"/>
      <c r="IQT2" s="120"/>
      <c r="IQU2" s="120"/>
      <c r="IQV2" s="120"/>
      <c r="IQW2" s="120"/>
      <c r="IQX2" s="120"/>
      <c r="IQY2" s="120"/>
      <c r="IQZ2" s="120"/>
      <c r="IRA2" s="120"/>
      <c r="IRB2" s="120"/>
      <c r="IRC2" s="120"/>
      <c r="IRD2" s="120"/>
      <c r="IRE2" s="120"/>
      <c r="IRF2" s="120"/>
      <c r="IRG2" s="120"/>
      <c r="IRH2" s="120"/>
      <c r="IRI2" s="120"/>
      <c r="IRJ2" s="120"/>
      <c r="IRK2" s="120"/>
      <c r="IRL2" s="120"/>
      <c r="IRM2" s="120"/>
      <c r="IRN2" s="120"/>
      <c r="IRO2" s="120"/>
      <c r="IRP2" s="120"/>
      <c r="IRQ2" s="120"/>
      <c r="IRR2" s="120"/>
      <c r="IRS2" s="120"/>
      <c r="IRT2" s="120"/>
      <c r="IRU2" s="120"/>
      <c r="IRV2" s="120"/>
      <c r="IRW2" s="120"/>
      <c r="IRX2" s="120"/>
      <c r="IRY2" s="120"/>
      <c r="IRZ2" s="120"/>
      <c r="ISA2" s="120"/>
      <c r="ISB2" s="120"/>
      <c r="ISC2" s="120"/>
      <c r="ISD2" s="120"/>
      <c r="ISE2" s="120"/>
      <c r="ISF2" s="120"/>
      <c r="ISG2" s="120"/>
      <c r="ISH2" s="120"/>
      <c r="ISI2" s="120"/>
      <c r="ISJ2" s="120"/>
      <c r="ISK2" s="120"/>
      <c r="ISL2" s="120"/>
      <c r="ISM2" s="120"/>
      <c r="ISN2" s="120"/>
      <c r="ISO2" s="120"/>
      <c r="ISP2" s="120"/>
      <c r="ISQ2" s="120"/>
      <c r="ISR2" s="120"/>
      <c r="ISS2" s="120"/>
      <c r="IST2" s="120"/>
      <c r="ISU2" s="120"/>
      <c r="ISV2" s="120"/>
      <c r="ISW2" s="120"/>
      <c r="ISX2" s="120"/>
      <c r="ISY2" s="120"/>
      <c r="ISZ2" s="120"/>
      <c r="ITA2" s="120"/>
      <c r="ITB2" s="120"/>
      <c r="ITC2" s="120"/>
      <c r="ITD2" s="120"/>
      <c r="ITE2" s="120"/>
      <c r="ITF2" s="120"/>
      <c r="ITG2" s="120"/>
      <c r="ITH2" s="120"/>
      <c r="ITI2" s="120"/>
      <c r="ITJ2" s="120"/>
      <c r="ITK2" s="120"/>
      <c r="ITL2" s="120"/>
      <c r="ITM2" s="120"/>
      <c r="ITN2" s="120"/>
      <c r="ITO2" s="120"/>
      <c r="ITP2" s="120"/>
      <c r="ITQ2" s="120"/>
      <c r="ITR2" s="120"/>
      <c r="ITS2" s="120"/>
      <c r="ITT2" s="120"/>
      <c r="ITU2" s="120"/>
      <c r="ITV2" s="120"/>
      <c r="ITW2" s="120"/>
      <c r="ITX2" s="120"/>
      <c r="ITY2" s="120"/>
      <c r="ITZ2" s="120"/>
      <c r="IUA2" s="120"/>
      <c r="IUB2" s="120"/>
      <c r="IUC2" s="120"/>
      <c r="IUD2" s="120"/>
      <c r="IUE2" s="120"/>
      <c r="IUF2" s="120"/>
      <c r="IUG2" s="120"/>
      <c r="IUH2" s="120"/>
      <c r="IUI2" s="120"/>
      <c r="IUJ2" s="120"/>
      <c r="IUK2" s="120"/>
      <c r="IUL2" s="120"/>
      <c r="IUM2" s="120"/>
      <c r="IUN2" s="120"/>
      <c r="IUO2" s="120"/>
      <c r="IUP2" s="120"/>
      <c r="IUQ2" s="120"/>
      <c r="IUR2" s="120"/>
      <c r="IUS2" s="120"/>
      <c r="IUT2" s="120"/>
      <c r="IUU2" s="120"/>
      <c r="IUV2" s="120"/>
      <c r="IUW2" s="120"/>
      <c r="IUX2" s="120"/>
      <c r="IUY2" s="120"/>
      <c r="IUZ2" s="120"/>
      <c r="IVA2" s="120"/>
      <c r="IVB2" s="120"/>
      <c r="IVC2" s="120"/>
      <c r="IVD2" s="120"/>
      <c r="IVE2" s="120"/>
      <c r="IVF2" s="120"/>
      <c r="IVG2" s="120"/>
      <c r="IVH2" s="120"/>
      <c r="IVI2" s="120"/>
      <c r="IVJ2" s="120"/>
      <c r="IVK2" s="120"/>
      <c r="IVL2" s="120"/>
      <c r="IVM2" s="120"/>
      <c r="IVN2" s="120"/>
      <c r="IVO2" s="120"/>
      <c r="IVP2" s="120"/>
      <c r="IVQ2" s="120"/>
      <c r="IVR2" s="120"/>
      <c r="IVS2" s="120"/>
      <c r="IVT2" s="120"/>
      <c r="IVU2" s="120"/>
      <c r="IVV2" s="120"/>
      <c r="IVW2" s="120"/>
      <c r="IVX2" s="120"/>
      <c r="IVY2" s="120"/>
      <c r="IVZ2" s="120"/>
      <c r="IWA2" s="120"/>
      <c r="IWB2" s="120"/>
      <c r="IWC2" s="120"/>
      <c r="IWD2" s="120"/>
      <c r="IWE2" s="120"/>
      <c r="IWF2" s="120"/>
      <c r="IWG2" s="120"/>
      <c r="IWH2" s="120"/>
      <c r="IWI2" s="120"/>
      <c r="IWJ2" s="120"/>
      <c r="IWK2" s="120"/>
      <c r="IWL2" s="120"/>
      <c r="IWM2" s="120"/>
      <c r="IWN2" s="120"/>
      <c r="IWO2" s="120"/>
      <c r="IWP2" s="120"/>
      <c r="IWQ2" s="120"/>
      <c r="IWR2" s="120"/>
      <c r="IWS2" s="120"/>
      <c r="IWT2" s="120"/>
      <c r="IWU2" s="120"/>
      <c r="IWV2" s="120"/>
      <c r="IWW2" s="120"/>
      <c r="IWX2" s="120"/>
      <c r="IWY2" s="120"/>
      <c r="IWZ2" s="120"/>
      <c r="IXA2" s="120"/>
      <c r="IXB2" s="120"/>
      <c r="IXC2" s="120"/>
      <c r="IXD2" s="120"/>
      <c r="IXE2" s="120"/>
      <c r="IXF2" s="120"/>
      <c r="IXG2" s="120"/>
      <c r="IXH2" s="120"/>
      <c r="IXI2" s="120"/>
      <c r="IXJ2" s="120"/>
      <c r="IXK2" s="120"/>
      <c r="IXL2" s="120"/>
      <c r="IXM2" s="120"/>
      <c r="IXN2" s="120"/>
      <c r="IXO2" s="120"/>
      <c r="IXP2" s="120"/>
      <c r="IXQ2" s="120"/>
      <c r="IXR2" s="120"/>
      <c r="IXS2" s="120"/>
      <c r="IXT2" s="120"/>
      <c r="IXU2" s="120"/>
      <c r="IXV2" s="120"/>
      <c r="IXW2" s="120"/>
      <c r="IXX2" s="120"/>
      <c r="IXY2" s="120"/>
      <c r="IXZ2" s="120"/>
      <c r="IYA2" s="120"/>
      <c r="IYB2" s="120"/>
      <c r="IYC2" s="120"/>
      <c r="IYD2" s="120"/>
      <c r="IYE2" s="120"/>
      <c r="IYF2" s="120"/>
      <c r="IYG2" s="120"/>
      <c r="IYH2" s="120"/>
      <c r="IYI2" s="120"/>
      <c r="IYJ2" s="120"/>
      <c r="IYK2" s="120"/>
      <c r="IYL2" s="120"/>
      <c r="IYM2" s="120"/>
      <c r="IYN2" s="120"/>
      <c r="IYO2" s="120"/>
      <c r="IYP2" s="120"/>
      <c r="IYQ2" s="120"/>
      <c r="IYR2" s="120"/>
      <c r="IYS2" s="120"/>
      <c r="IYT2" s="120"/>
      <c r="IYU2" s="120"/>
      <c r="IYV2" s="120"/>
      <c r="IYW2" s="120"/>
      <c r="IYX2" s="120"/>
      <c r="IYY2" s="120"/>
      <c r="IYZ2" s="120"/>
      <c r="IZA2" s="120"/>
      <c r="IZB2" s="120"/>
      <c r="IZC2" s="120"/>
      <c r="IZD2" s="120"/>
      <c r="IZE2" s="120"/>
      <c r="IZF2" s="120"/>
      <c r="IZG2" s="120"/>
      <c r="IZH2" s="120"/>
      <c r="IZI2" s="120"/>
      <c r="IZJ2" s="120"/>
      <c r="IZK2" s="120"/>
      <c r="IZL2" s="120"/>
      <c r="IZM2" s="120"/>
      <c r="IZN2" s="120"/>
      <c r="IZO2" s="120"/>
      <c r="IZP2" s="120"/>
      <c r="IZQ2" s="120"/>
      <c r="IZR2" s="120"/>
      <c r="IZS2" s="120"/>
      <c r="IZT2" s="120"/>
      <c r="IZU2" s="120"/>
      <c r="IZV2" s="120"/>
      <c r="IZW2" s="120"/>
      <c r="IZX2" s="120"/>
      <c r="IZY2" s="120"/>
      <c r="IZZ2" s="120"/>
      <c r="JAA2" s="120"/>
      <c r="JAB2" s="120"/>
      <c r="JAC2" s="120"/>
      <c r="JAD2" s="120"/>
      <c r="JAE2" s="120"/>
      <c r="JAF2" s="120"/>
      <c r="JAG2" s="120"/>
      <c r="JAH2" s="120"/>
      <c r="JAI2" s="120"/>
      <c r="JAJ2" s="120"/>
      <c r="JAK2" s="120"/>
      <c r="JAL2" s="120"/>
      <c r="JAM2" s="120"/>
      <c r="JAN2" s="120"/>
      <c r="JAO2" s="120"/>
      <c r="JAP2" s="120"/>
      <c r="JAQ2" s="120"/>
      <c r="JAR2" s="120"/>
      <c r="JAS2" s="120"/>
      <c r="JAT2" s="120"/>
      <c r="JAU2" s="120"/>
      <c r="JAV2" s="120"/>
      <c r="JAW2" s="120"/>
      <c r="JAX2" s="120"/>
      <c r="JAY2" s="120"/>
      <c r="JAZ2" s="120"/>
      <c r="JBA2" s="120"/>
      <c r="JBB2" s="120"/>
      <c r="JBC2" s="120"/>
      <c r="JBD2" s="120"/>
      <c r="JBE2" s="120"/>
      <c r="JBF2" s="120"/>
      <c r="JBG2" s="120"/>
      <c r="JBH2" s="120"/>
      <c r="JBI2" s="120"/>
      <c r="JBJ2" s="120"/>
      <c r="JBK2" s="120"/>
      <c r="JBL2" s="120"/>
      <c r="JBM2" s="120"/>
      <c r="JBN2" s="120"/>
      <c r="JBO2" s="120"/>
      <c r="JBP2" s="120"/>
      <c r="JBQ2" s="120"/>
      <c r="JBR2" s="120"/>
      <c r="JBS2" s="120"/>
      <c r="JBT2" s="120"/>
      <c r="JBU2" s="120"/>
      <c r="JBV2" s="120"/>
      <c r="JBW2" s="120"/>
      <c r="JBX2" s="120"/>
      <c r="JBY2" s="120"/>
      <c r="JBZ2" s="120"/>
      <c r="JCA2" s="120"/>
      <c r="JCB2" s="120"/>
      <c r="JCC2" s="120"/>
      <c r="JCD2" s="120"/>
      <c r="JCE2" s="120"/>
      <c r="JCF2" s="120"/>
      <c r="JCG2" s="120"/>
      <c r="JCH2" s="120"/>
      <c r="JCI2" s="120"/>
      <c r="JCJ2" s="120"/>
      <c r="JCK2" s="120"/>
      <c r="JCL2" s="120"/>
      <c r="JCM2" s="120"/>
      <c r="JCN2" s="120"/>
      <c r="JCO2" s="120"/>
      <c r="JCP2" s="120"/>
      <c r="JCQ2" s="120"/>
      <c r="JCR2" s="120"/>
      <c r="JCS2" s="120"/>
      <c r="JCT2" s="120"/>
      <c r="JCU2" s="120"/>
      <c r="JCV2" s="120"/>
      <c r="JCW2" s="120"/>
      <c r="JCX2" s="120"/>
      <c r="JCY2" s="120"/>
      <c r="JCZ2" s="120"/>
      <c r="JDA2" s="120"/>
      <c r="JDB2" s="120"/>
      <c r="JDC2" s="120"/>
      <c r="JDD2" s="120"/>
      <c r="JDE2" s="120"/>
      <c r="JDF2" s="120"/>
      <c r="JDG2" s="120"/>
      <c r="JDH2" s="120"/>
      <c r="JDI2" s="120"/>
      <c r="JDJ2" s="120"/>
      <c r="JDK2" s="120"/>
      <c r="JDL2" s="120"/>
      <c r="JDM2" s="120"/>
      <c r="JDN2" s="120"/>
      <c r="JDO2" s="120"/>
      <c r="JDP2" s="120"/>
      <c r="JDQ2" s="120"/>
      <c r="JDR2" s="120"/>
      <c r="JDS2" s="120"/>
      <c r="JDT2" s="120"/>
      <c r="JDU2" s="120"/>
      <c r="JDV2" s="120"/>
      <c r="JDW2" s="120"/>
      <c r="JDX2" s="120"/>
      <c r="JDY2" s="120"/>
      <c r="JDZ2" s="120"/>
      <c r="JEA2" s="120"/>
      <c r="JEB2" s="120"/>
      <c r="JEC2" s="120"/>
      <c r="JED2" s="120"/>
      <c r="JEE2" s="120"/>
      <c r="JEF2" s="120"/>
      <c r="JEG2" s="120"/>
      <c r="JEH2" s="120"/>
      <c r="JEI2" s="120"/>
      <c r="JEJ2" s="120"/>
      <c r="JEK2" s="120"/>
      <c r="JEL2" s="120"/>
      <c r="JEM2" s="120"/>
      <c r="JEN2" s="120"/>
      <c r="JEO2" s="120"/>
      <c r="JEP2" s="120"/>
      <c r="JEQ2" s="120"/>
      <c r="JER2" s="120"/>
      <c r="JES2" s="120"/>
      <c r="JET2" s="120"/>
      <c r="JEU2" s="120"/>
      <c r="JEV2" s="120"/>
      <c r="JEW2" s="120"/>
      <c r="JEX2" s="120"/>
      <c r="JEY2" s="120"/>
      <c r="JEZ2" s="120"/>
      <c r="JFA2" s="120"/>
      <c r="JFB2" s="120"/>
      <c r="JFC2" s="120"/>
      <c r="JFD2" s="120"/>
      <c r="JFE2" s="120"/>
      <c r="JFF2" s="120"/>
      <c r="JFG2" s="120"/>
      <c r="JFH2" s="120"/>
      <c r="JFI2" s="120"/>
      <c r="JFJ2" s="120"/>
      <c r="JFK2" s="120"/>
      <c r="JFL2" s="120"/>
      <c r="JFM2" s="120"/>
      <c r="JFN2" s="120"/>
      <c r="JFO2" s="120"/>
      <c r="JFP2" s="120"/>
      <c r="JFQ2" s="120"/>
      <c r="JFR2" s="120"/>
      <c r="JFS2" s="120"/>
      <c r="JFT2" s="120"/>
      <c r="JFU2" s="120"/>
      <c r="JFV2" s="120"/>
      <c r="JFW2" s="120"/>
      <c r="JFX2" s="120"/>
      <c r="JFY2" s="120"/>
      <c r="JFZ2" s="120"/>
      <c r="JGA2" s="120"/>
      <c r="JGB2" s="120"/>
      <c r="JGC2" s="120"/>
      <c r="JGD2" s="120"/>
      <c r="JGE2" s="120"/>
      <c r="JGF2" s="120"/>
      <c r="JGG2" s="120"/>
      <c r="JGH2" s="120"/>
      <c r="JGI2" s="120"/>
      <c r="JGJ2" s="120"/>
      <c r="JGK2" s="120"/>
      <c r="JGL2" s="120"/>
      <c r="JGM2" s="120"/>
      <c r="JGN2" s="120"/>
      <c r="JGO2" s="120"/>
      <c r="JGP2" s="120"/>
      <c r="JGQ2" s="120"/>
      <c r="JGR2" s="120"/>
      <c r="JGS2" s="120"/>
      <c r="JGT2" s="120"/>
      <c r="JGU2" s="120"/>
      <c r="JGV2" s="120"/>
      <c r="JGW2" s="120"/>
      <c r="JGX2" s="120"/>
      <c r="JGY2" s="120"/>
      <c r="JGZ2" s="120"/>
      <c r="JHA2" s="120"/>
      <c r="JHB2" s="120"/>
      <c r="JHC2" s="120"/>
      <c r="JHD2" s="120"/>
      <c r="JHE2" s="120"/>
      <c r="JHF2" s="120"/>
      <c r="JHG2" s="120"/>
      <c r="JHH2" s="120"/>
      <c r="JHI2" s="120"/>
      <c r="JHJ2" s="120"/>
      <c r="JHK2" s="120"/>
      <c r="JHL2" s="120"/>
      <c r="JHM2" s="120"/>
      <c r="JHN2" s="120"/>
      <c r="JHO2" s="120"/>
      <c r="JHP2" s="120"/>
      <c r="JHQ2" s="120"/>
      <c r="JHR2" s="120"/>
      <c r="JHS2" s="120"/>
      <c r="JHT2" s="120"/>
      <c r="JHU2" s="120"/>
      <c r="JHV2" s="120"/>
      <c r="JHW2" s="120"/>
      <c r="JHX2" s="120"/>
      <c r="JHY2" s="120"/>
      <c r="JHZ2" s="120"/>
      <c r="JIA2" s="120"/>
      <c r="JIB2" s="120"/>
      <c r="JIC2" s="120"/>
      <c r="JID2" s="120"/>
      <c r="JIE2" s="120"/>
      <c r="JIF2" s="120"/>
      <c r="JIG2" s="120"/>
      <c r="JIH2" s="120"/>
      <c r="JII2" s="120"/>
      <c r="JIJ2" s="120"/>
      <c r="JIK2" s="120"/>
      <c r="JIL2" s="120"/>
      <c r="JIM2" s="120"/>
      <c r="JIN2" s="120"/>
      <c r="JIO2" s="120"/>
      <c r="JIP2" s="120"/>
      <c r="JIQ2" s="120"/>
      <c r="JIR2" s="120"/>
      <c r="JIS2" s="120"/>
      <c r="JIT2" s="120"/>
      <c r="JIU2" s="120"/>
      <c r="JIV2" s="120"/>
      <c r="JIW2" s="120"/>
      <c r="JIX2" s="120"/>
      <c r="JIY2" s="120"/>
      <c r="JIZ2" s="120"/>
      <c r="JJA2" s="120"/>
      <c r="JJB2" s="120"/>
      <c r="JJC2" s="120"/>
      <c r="JJD2" s="120"/>
      <c r="JJE2" s="120"/>
      <c r="JJF2" s="120"/>
      <c r="JJG2" s="120"/>
      <c r="JJH2" s="120"/>
      <c r="JJI2" s="120"/>
      <c r="JJJ2" s="120"/>
      <c r="JJK2" s="120"/>
      <c r="JJL2" s="120"/>
      <c r="JJM2" s="120"/>
      <c r="JJN2" s="120"/>
      <c r="JJO2" s="120"/>
      <c r="JJP2" s="120"/>
      <c r="JJQ2" s="120"/>
      <c r="JJR2" s="120"/>
      <c r="JJS2" s="120"/>
      <c r="JJT2" s="120"/>
      <c r="JJU2" s="120"/>
      <c r="JJV2" s="120"/>
      <c r="JJW2" s="120"/>
      <c r="JJX2" s="120"/>
      <c r="JJY2" s="120"/>
      <c r="JJZ2" s="120"/>
      <c r="JKA2" s="120"/>
      <c r="JKB2" s="120"/>
      <c r="JKC2" s="120"/>
      <c r="JKD2" s="120"/>
      <c r="JKE2" s="120"/>
      <c r="JKF2" s="120"/>
      <c r="JKG2" s="120"/>
      <c r="JKH2" s="120"/>
      <c r="JKI2" s="120"/>
      <c r="JKJ2" s="120"/>
      <c r="JKK2" s="120"/>
      <c r="JKL2" s="120"/>
      <c r="JKM2" s="120"/>
      <c r="JKN2" s="120"/>
      <c r="JKO2" s="120"/>
      <c r="JKP2" s="120"/>
      <c r="JKQ2" s="120"/>
      <c r="JKR2" s="120"/>
      <c r="JKS2" s="120"/>
      <c r="JKT2" s="120"/>
      <c r="JKU2" s="120"/>
      <c r="JKV2" s="120"/>
      <c r="JKW2" s="120"/>
      <c r="JKX2" s="120"/>
      <c r="JKY2" s="120"/>
      <c r="JKZ2" s="120"/>
      <c r="JLA2" s="120"/>
      <c r="JLB2" s="120"/>
      <c r="JLC2" s="120"/>
      <c r="JLD2" s="120"/>
      <c r="JLE2" s="120"/>
      <c r="JLF2" s="120"/>
      <c r="JLG2" s="120"/>
      <c r="JLH2" s="120"/>
      <c r="JLI2" s="120"/>
      <c r="JLJ2" s="120"/>
      <c r="JLK2" s="120"/>
      <c r="JLL2" s="120"/>
      <c r="JLM2" s="120"/>
      <c r="JLN2" s="120"/>
      <c r="JLO2" s="120"/>
      <c r="JLP2" s="120"/>
      <c r="JLQ2" s="120"/>
      <c r="JLR2" s="120"/>
      <c r="JLS2" s="120"/>
      <c r="JLT2" s="120"/>
      <c r="JLU2" s="120"/>
      <c r="JLV2" s="120"/>
      <c r="JLW2" s="120"/>
      <c r="JLX2" s="120"/>
      <c r="JLY2" s="120"/>
      <c r="JLZ2" s="120"/>
      <c r="JMA2" s="120"/>
      <c r="JMB2" s="120"/>
      <c r="JMC2" s="120"/>
      <c r="JMD2" s="120"/>
      <c r="JME2" s="120"/>
      <c r="JMF2" s="120"/>
      <c r="JMG2" s="120"/>
      <c r="JMH2" s="120"/>
      <c r="JMI2" s="120"/>
      <c r="JMJ2" s="120"/>
      <c r="JMK2" s="120"/>
      <c r="JML2" s="120"/>
      <c r="JMM2" s="120"/>
      <c r="JMN2" s="120"/>
      <c r="JMO2" s="120"/>
      <c r="JMP2" s="120"/>
      <c r="JMQ2" s="120"/>
      <c r="JMR2" s="120"/>
      <c r="JMS2" s="120"/>
      <c r="JMT2" s="120"/>
      <c r="JMU2" s="120"/>
      <c r="JMV2" s="120"/>
      <c r="JMW2" s="120"/>
      <c r="JMX2" s="120"/>
      <c r="JMY2" s="120"/>
      <c r="JMZ2" s="120"/>
      <c r="JNA2" s="120"/>
      <c r="JNB2" s="120"/>
      <c r="JNC2" s="120"/>
      <c r="JND2" s="120"/>
      <c r="JNE2" s="120"/>
      <c r="JNF2" s="120"/>
      <c r="JNG2" s="120"/>
      <c r="JNH2" s="120"/>
      <c r="JNI2" s="120"/>
      <c r="JNJ2" s="120"/>
      <c r="JNK2" s="120"/>
      <c r="JNL2" s="120"/>
      <c r="JNM2" s="120"/>
      <c r="JNN2" s="120"/>
      <c r="JNO2" s="120"/>
      <c r="JNP2" s="120"/>
      <c r="JNQ2" s="120"/>
      <c r="JNR2" s="120"/>
      <c r="JNS2" s="120"/>
      <c r="JNT2" s="120"/>
      <c r="JNU2" s="120"/>
      <c r="JNV2" s="120"/>
      <c r="JNW2" s="120"/>
      <c r="JNX2" s="120"/>
      <c r="JNY2" s="120"/>
      <c r="JNZ2" s="120"/>
      <c r="JOA2" s="120"/>
      <c r="JOB2" s="120"/>
      <c r="JOC2" s="120"/>
      <c r="JOD2" s="120"/>
      <c r="JOE2" s="120"/>
      <c r="JOF2" s="120"/>
      <c r="JOG2" s="120"/>
      <c r="JOH2" s="120"/>
      <c r="JOI2" s="120"/>
      <c r="JOJ2" s="120"/>
      <c r="JOK2" s="120"/>
      <c r="JOL2" s="120"/>
      <c r="JOM2" s="120"/>
      <c r="JON2" s="120"/>
      <c r="JOO2" s="120"/>
      <c r="JOP2" s="120"/>
      <c r="JOQ2" s="120"/>
      <c r="JOR2" s="120"/>
      <c r="JOS2" s="120"/>
      <c r="JOT2" s="120"/>
      <c r="JOU2" s="120"/>
      <c r="JOV2" s="120"/>
      <c r="JOW2" s="120"/>
      <c r="JOX2" s="120"/>
      <c r="JOY2" s="120"/>
      <c r="JOZ2" s="120"/>
      <c r="JPA2" s="120"/>
      <c r="JPB2" s="120"/>
      <c r="JPC2" s="120"/>
      <c r="JPD2" s="120"/>
      <c r="JPE2" s="120"/>
      <c r="JPF2" s="120"/>
      <c r="JPG2" s="120"/>
      <c r="JPH2" s="120"/>
      <c r="JPI2" s="120"/>
      <c r="JPJ2" s="120"/>
      <c r="JPK2" s="120"/>
      <c r="JPL2" s="120"/>
      <c r="JPM2" s="120"/>
      <c r="JPN2" s="120"/>
      <c r="JPO2" s="120"/>
      <c r="JPP2" s="120"/>
      <c r="JPQ2" s="120"/>
      <c r="JPR2" s="120"/>
      <c r="JPS2" s="120"/>
      <c r="JPT2" s="120"/>
      <c r="JPU2" s="120"/>
      <c r="JPV2" s="120"/>
      <c r="JPW2" s="120"/>
      <c r="JPX2" s="120"/>
      <c r="JPY2" s="120"/>
      <c r="JPZ2" s="120"/>
      <c r="JQA2" s="120"/>
      <c r="JQB2" s="120"/>
      <c r="JQC2" s="120"/>
      <c r="JQD2" s="120"/>
      <c r="JQE2" s="120"/>
      <c r="JQF2" s="120"/>
      <c r="JQG2" s="120"/>
      <c r="JQH2" s="120"/>
      <c r="JQI2" s="120"/>
      <c r="JQJ2" s="120"/>
      <c r="JQK2" s="120"/>
      <c r="JQL2" s="120"/>
      <c r="JQM2" s="120"/>
      <c r="JQN2" s="120"/>
      <c r="JQO2" s="120"/>
      <c r="JQP2" s="120"/>
      <c r="JQQ2" s="120"/>
      <c r="JQR2" s="120"/>
      <c r="JQS2" s="120"/>
      <c r="JQT2" s="120"/>
      <c r="JQU2" s="120"/>
      <c r="JQV2" s="120"/>
      <c r="JQW2" s="120"/>
      <c r="JQX2" s="120"/>
      <c r="JQY2" s="120"/>
      <c r="JQZ2" s="120"/>
      <c r="JRA2" s="120"/>
      <c r="JRB2" s="120"/>
      <c r="JRC2" s="120"/>
      <c r="JRD2" s="120"/>
      <c r="JRE2" s="120"/>
      <c r="JRF2" s="120"/>
      <c r="JRG2" s="120"/>
      <c r="JRH2" s="120"/>
      <c r="JRI2" s="120"/>
      <c r="JRJ2" s="120"/>
      <c r="JRK2" s="120"/>
      <c r="JRL2" s="120"/>
      <c r="JRM2" s="120"/>
      <c r="JRN2" s="120"/>
      <c r="JRO2" s="120"/>
      <c r="JRP2" s="120"/>
      <c r="JRQ2" s="120"/>
      <c r="JRR2" s="120"/>
      <c r="JRS2" s="120"/>
      <c r="JRT2" s="120"/>
      <c r="JRU2" s="120"/>
      <c r="JRV2" s="120"/>
      <c r="JRW2" s="120"/>
      <c r="JRX2" s="120"/>
      <c r="JRY2" s="120"/>
      <c r="JRZ2" s="120"/>
      <c r="JSA2" s="120"/>
      <c r="JSB2" s="120"/>
      <c r="JSC2" s="120"/>
      <c r="JSD2" s="120"/>
      <c r="JSE2" s="120"/>
      <c r="JSF2" s="120"/>
      <c r="JSG2" s="120"/>
      <c r="JSH2" s="120"/>
      <c r="JSI2" s="120"/>
      <c r="JSJ2" s="120"/>
      <c r="JSK2" s="120"/>
      <c r="JSL2" s="120"/>
      <c r="JSM2" s="120"/>
      <c r="JSN2" s="120"/>
      <c r="JSO2" s="120"/>
      <c r="JSP2" s="120"/>
      <c r="JSQ2" s="120"/>
      <c r="JSR2" s="120"/>
      <c r="JSS2" s="120"/>
      <c r="JST2" s="120"/>
      <c r="JSU2" s="120"/>
      <c r="JSV2" s="120"/>
      <c r="JSW2" s="120"/>
      <c r="JSX2" s="120"/>
      <c r="JSY2" s="120"/>
      <c r="JSZ2" s="120"/>
      <c r="JTA2" s="120"/>
      <c r="JTB2" s="120"/>
      <c r="JTC2" s="120"/>
      <c r="JTD2" s="120"/>
      <c r="JTE2" s="120"/>
      <c r="JTF2" s="120"/>
      <c r="JTG2" s="120"/>
      <c r="JTH2" s="120"/>
      <c r="JTI2" s="120"/>
      <c r="JTJ2" s="120"/>
      <c r="JTK2" s="120"/>
      <c r="JTL2" s="120"/>
      <c r="JTM2" s="120"/>
      <c r="JTN2" s="120"/>
      <c r="JTO2" s="120"/>
      <c r="JTP2" s="120"/>
      <c r="JTQ2" s="120"/>
      <c r="JTR2" s="120"/>
      <c r="JTS2" s="120"/>
      <c r="JTT2" s="120"/>
      <c r="JTU2" s="120"/>
      <c r="JTV2" s="120"/>
      <c r="JTW2" s="120"/>
      <c r="JTX2" s="120"/>
      <c r="JTY2" s="120"/>
      <c r="JTZ2" s="120"/>
      <c r="JUA2" s="120"/>
      <c r="JUB2" s="120"/>
      <c r="JUC2" s="120"/>
      <c r="JUD2" s="120"/>
      <c r="JUE2" s="120"/>
      <c r="JUF2" s="120"/>
      <c r="JUG2" s="120"/>
      <c r="JUH2" s="120"/>
      <c r="JUI2" s="120"/>
      <c r="JUJ2" s="120"/>
      <c r="JUK2" s="120"/>
      <c r="JUL2" s="120"/>
      <c r="JUM2" s="120"/>
      <c r="JUN2" s="120"/>
      <c r="JUO2" s="120"/>
      <c r="JUP2" s="120"/>
      <c r="JUQ2" s="120"/>
      <c r="JUR2" s="120"/>
      <c r="JUS2" s="120"/>
      <c r="JUT2" s="120"/>
      <c r="JUU2" s="120"/>
      <c r="JUV2" s="120"/>
      <c r="JUW2" s="120"/>
      <c r="JUX2" s="120"/>
      <c r="JUY2" s="120"/>
      <c r="JUZ2" s="120"/>
      <c r="JVA2" s="120"/>
      <c r="JVB2" s="120"/>
      <c r="JVC2" s="120"/>
      <c r="JVD2" s="120"/>
      <c r="JVE2" s="120"/>
      <c r="JVF2" s="120"/>
      <c r="JVG2" s="120"/>
      <c r="JVH2" s="120"/>
      <c r="JVI2" s="120"/>
      <c r="JVJ2" s="120"/>
      <c r="JVK2" s="120"/>
      <c r="JVL2" s="120"/>
      <c r="JVM2" s="120"/>
      <c r="JVN2" s="120"/>
      <c r="JVO2" s="120"/>
      <c r="JVP2" s="120"/>
      <c r="JVQ2" s="120"/>
      <c r="JVR2" s="120"/>
      <c r="JVS2" s="120"/>
      <c r="JVT2" s="120"/>
      <c r="JVU2" s="120"/>
      <c r="JVV2" s="120"/>
      <c r="JVW2" s="120"/>
      <c r="JVX2" s="120"/>
      <c r="JVY2" s="120"/>
      <c r="JVZ2" s="120"/>
      <c r="JWA2" s="120"/>
      <c r="JWB2" s="120"/>
      <c r="JWC2" s="120"/>
      <c r="JWD2" s="120"/>
      <c r="JWE2" s="120"/>
      <c r="JWF2" s="120"/>
      <c r="JWG2" s="120"/>
      <c r="JWH2" s="120"/>
      <c r="JWI2" s="120"/>
      <c r="JWJ2" s="120"/>
      <c r="JWK2" s="120"/>
      <c r="JWL2" s="120"/>
      <c r="JWM2" s="120"/>
      <c r="JWN2" s="120"/>
      <c r="JWO2" s="120"/>
      <c r="JWP2" s="120"/>
      <c r="JWQ2" s="120"/>
      <c r="JWR2" s="120"/>
      <c r="JWS2" s="120"/>
      <c r="JWT2" s="120"/>
      <c r="JWU2" s="120"/>
      <c r="JWV2" s="120"/>
      <c r="JWW2" s="120"/>
      <c r="JWX2" s="120"/>
      <c r="JWY2" s="120"/>
      <c r="JWZ2" s="120"/>
      <c r="JXA2" s="120"/>
      <c r="JXB2" s="120"/>
      <c r="JXC2" s="120"/>
      <c r="JXD2" s="120"/>
      <c r="JXE2" s="120"/>
      <c r="JXF2" s="120"/>
      <c r="JXG2" s="120"/>
      <c r="JXH2" s="120"/>
      <c r="JXI2" s="120"/>
      <c r="JXJ2" s="120"/>
      <c r="JXK2" s="120"/>
      <c r="JXL2" s="120"/>
      <c r="JXM2" s="120"/>
      <c r="JXN2" s="120"/>
      <c r="JXO2" s="120"/>
      <c r="JXP2" s="120"/>
      <c r="JXQ2" s="120"/>
      <c r="JXR2" s="120"/>
      <c r="JXS2" s="120"/>
      <c r="JXT2" s="120"/>
      <c r="JXU2" s="120"/>
      <c r="JXV2" s="120"/>
      <c r="JXW2" s="120"/>
      <c r="JXX2" s="120"/>
      <c r="JXY2" s="120"/>
      <c r="JXZ2" s="120"/>
      <c r="JYA2" s="120"/>
      <c r="JYB2" s="120"/>
      <c r="JYC2" s="120"/>
      <c r="JYD2" s="120"/>
      <c r="JYE2" s="120"/>
      <c r="JYF2" s="120"/>
      <c r="JYG2" s="120"/>
      <c r="JYH2" s="120"/>
      <c r="JYI2" s="120"/>
      <c r="JYJ2" s="120"/>
      <c r="JYK2" s="120"/>
      <c r="JYL2" s="120"/>
      <c r="JYM2" s="120"/>
      <c r="JYN2" s="120"/>
      <c r="JYO2" s="120"/>
      <c r="JYP2" s="120"/>
      <c r="JYQ2" s="120"/>
      <c r="JYR2" s="120"/>
      <c r="JYS2" s="120"/>
      <c r="JYT2" s="120"/>
      <c r="JYU2" s="120"/>
      <c r="JYV2" s="120"/>
      <c r="JYW2" s="120"/>
      <c r="JYX2" s="120"/>
      <c r="JYY2" s="120"/>
      <c r="JYZ2" s="120"/>
      <c r="JZA2" s="120"/>
      <c r="JZB2" s="120"/>
      <c r="JZC2" s="120"/>
      <c r="JZD2" s="120"/>
      <c r="JZE2" s="120"/>
      <c r="JZF2" s="120"/>
      <c r="JZG2" s="120"/>
      <c r="JZH2" s="120"/>
      <c r="JZI2" s="120"/>
      <c r="JZJ2" s="120"/>
      <c r="JZK2" s="120"/>
      <c r="JZL2" s="120"/>
      <c r="JZM2" s="120"/>
      <c r="JZN2" s="120"/>
      <c r="JZO2" s="120"/>
      <c r="JZP2" s="120"/>
      <c r="JZQ2" s="120"/>
      <c r="JZR2" s="120"/>
      <c r="JZS2" s="120"/>
      <c r="JZT2" s="120"/>
      <c r="JZU2" s="120"/>
      <c r="JZV2" s="120"/>
      <c r="JZW2" s="120"/>
      <c r="JZX2" s="120"/>
      <c r="JZY2" s="120"/>
      <c r="JZZ2" s="120"/>
      <c r="KAA2" s="120"/>
      <c r="KAB2" s="120"/>
      <c r="KAC2" s="120"/>
      <c r="KAD2" s="120"/>
      <c r="KAE2" s="120"/>
      <c r="KAF2" s="120"/>
      <c r="KAG2" s="120"/>
      <c r="KAH2" s="120"/>
      <c r="KAI2" s="120"/>
      <c r="KAJ2" s="120"/>
      <c r="KAK2" s="120"/>
      <c r="KAL2" s="120"/>
      <c r="KAM2" s="120"/>
      <c r="KAN2" s="120"/>
      <c r="KAO2" s="120"/>
      <c r="KAP2" s="120"/>
      <c r="KAQ2" s="120"/>
      <c r="KAR2" s="120"/>
      <c r="KAS2" s="120"/>
      <c r="KAT2" s="120"/>
      <c r="KAU2" s="120"/>
      <c r="KAV2" s="120"/>
      <c r="KAW2" s="120"/>
      <c r="KAX2" s="120"/>
      <c r="KAY2" s="120"/>
      <c r="KAZ2" s="120"/>
      <c r="KBA2" s="120"/>
      <c r="KBB2" s="120"/>
      <c r="KBC2" s="120"/>
      <c r="KBD2" s="120"/>
      <c r="KBE2" s="120"/>
      <c r="KBF2" s="120"/>
      <c r="KBG2" s="120"/>
      <c r="KBH2" s="120"/>
      <c r="KBI2" s="120"/>
      <c r="KBJ2" s="120"/>
      <c r="KBK2" s="120"/>
      <c r="KBL2" s="120"/>
      <c r="KBM2" s="120"/>
      <c r="KBN2" s="120"/>
      <c r="KBO2" s="120"/>
      <c r="KBP2" s="120"/>
      <c r="KBQ2" s="120"/>
      <c r="KBR2" s="120"/>
      <c r="KBS2" s="120"/>
      <c r="KBT2" s="120"/>
      <c r="KBU2" s="120"/>
      <c r="KBV2" s="120"/>
      <c r="KBW2" s="120"/>
      <c r="KBX2" s="120"/>
      <c r="KBY2" s="120"/>
      <c r="KBZ2" s="120"/>
      <c r="KCA2" s="120"/>
      <c r="KCB2" s="120"/>
      <c r="KCC2" s="120"/>
      <c r="KCD2" s="120"/>
      <c r="KCE2" s="120"/>
      <c r="KCF2" s="120"/>
      <c r="KCG2" s="120"/>
      <c r="KCH2" s="120"/>
      <c r="KCI2" s="120"/>
      <c r="KCJ2" s="120"/>
      <c r="KCK2" s="120"/>
      <c r="KCL2" s="120"/>
      <c r="KCM2" s="120"/>
      <c r="KCN2" s="120"/>
      <c r="KCO2" s="120"/>
      <c r="KCP2" s="120"/>
      <c r="KCQ2" s="120"/>
      <c r="KCR2" s="120"/>
      <c r="KCS2" s="120"/>
      <c r="KCT2" s="120"/>
      <c r="KCU2" s="120"/>
      <c r="KCV2" s="120"/>
      <c r="KCW2" s="120"/>
      <c r="KCX2" s="120"/>
      <c r="KCY2" s="120"/>
      <c r="KCZ2" s="120"/>
      <c r="KDA2" s="120"/>
      <c r="KDB2" s="120"/>
      <c r="KDC2" s="120"/>
      <c r="KDD2" s="120"/>
      <c r="KDE2" s="120"/>
      <c r="KDF2" s="120"/>
      <c r="KDG2" s="120"/>
      <c r="KDH2" s="120"/>
      <c r="KDI2" s="120"/>
      <c r="KDJ2" s="120"/>
      <c r="KDK2" s="120"/>
      <c r="KDL2" s="120"/>
      <c r="KDM2" s="120"/>
      <c r="KDN2" s="120"/>
      <c r="KDO2" s="120"/>
      <c r="KDP2" s="120"/>
      <c r="KDQ2" s="120"/>
      <c r="KDR2" s="120"/>
      <c r="KDS2" s="120"/>
      <c r="KDT2" s="120"/>
      <c r="KDU2" s="120"/>
      <c r="KDV2" s="120"/>
      <c r="KDW2" s="120"/>
      <c r="KDX2" s="120"/>
      <c r="KDY2" s="120"/>
      <c r="KDZ2" s="120"/>
      <c r="KEA2" s="120"/>
      <c r="KEB2" s="120"/>
      <c r="KEC2" s="120"/>
      <c r="KED2" s="120"/>
      <c r="KEE2" s="120"/>
      <c r="KEF2" s="120"/>
      <c r="KEG2" s="120"/>
      <c r="KEH2" s="120"/>
      <c r="KEI2" s="120"/>
      <c r="KEJ2" s="120"/>
      <c r="KEK2" s="120"/>
      <c r="KEL2" s="120"/>
      <c r="KEM2" s="120"/>
      <c r="KEN2" s="120"/>
      <c r="KEO2" s="120"/>
      <c r="KEP2" s="120"/>
      <c r="KEQ2" s="120"/>
      <c r="KER2" s="120"/>
      <c r="KES2" s="120"/>
      <c r="KET2" s="120"/>
      <c r="KEU2" s="120"/>
      <c r="KEV2" s="120"/>
      <c r="KEW2" s="120"/>
      <c r="KEX2" s="120"/>
      <c r="KEY2" s="120"/>
      <c r="KEZ2" s="120"/>
      <c r="KFA2" s="120"/>
      <c r="KFB2" s="120"/>
      <c r="KFC2" s="120"/>
      <c r="KFD2" s="120"/>
      <c r="KFE2" s="120"/>
      <c r="KFF2" s="120"/>
      <c r="KFG2" s="120"/>
      <c r="KFH2" s="120"/>
      <c r="KFI2" s="120"/>
      <c r="KFJ2" s="120"/>
      <c r="KFK2" s="120"/>
      <c r="KFL2" s="120"/>
      <c r="KFM2" s="120"/>
      <c r="KFN2" s="120"/>
      <c r="KFO2" s="120"/>
      <c r="KFP2" s="120"/>
      <c r="KFQ2" s="120"/>
      <c r="KFR2" s="120"/>
      <c r="KFS2" s="120"/>
      <c r="KFT2" s="120"/>
      <c r="KFU2" s="120"/>
      <c r="KFV2" s="120"/>
      <c r="KFW2" s="120"/>
      <c r="KFX2" s="120"/>
      <c r="KFY2" s="120"/>
      <c r="KFZ2" s="120"/>
      <c r="KGA2" s="120"/>
      <c r="KGB2" s="120"/>
      <c r="KGC2" s="120"/>
      <c r="KGD2" s="120"/>
      <c r="KGE2" s="120"/>
      <c r="KGF2" s="120"/>
      <c r="KGG2" s="120"/>
      <c r="KGH2" s="120"/>
      <c r="KGI2" s="120"/>
      <c r="KGJ2" s="120"/>
      <c r="KGK2" s="120"/>
      <c r="KGL2" s="120"/>
      <c r="KGM2" s="120"/>
      <c r="KGN2" s="120"/>
      <c r="KGO2" s="120"/>
      <c r="KGP2" s="120"/>
      <c r="KGQ2" s="120"/>
      <c r="KGR2" s="120"/>
      <c r="KGS2" s="120"/>
      <c r="KGT2" s="120"/>
      <c r="KGU2" s="120"/>
      <c r="KGV2" s="120"/>
      <c r="KGW2" s="120"/>
      <c r="KGX2" s="120"/>
      <c r="KGY2" s="120"/>
      <c r="KGZ2" s="120"/>
      <c r="KHA2" s="120"/>
      <c r="KHB2" s="120"/>
      <c r="KHC2" s="120"/>
      <c r="KHD2" s="120"/>
      <c r="KHE2" s="120"/>
      <c r="KHF2" s="120"/>
      <c r="KHG2" s="120"/>
      <c r="KHH2" s="120"/>
      <c r="KHI2" s="120"/>
      <c r="KHJ2" s="120"/>
      <c r="KHK2" s="120"/>
      <c r="KHL2" s="120"/>
      <c r="KHM2" s="120"/>
      <c r="KHN2" s="120"/>
      <c r="KHO2" s="120"/>
      <c r="KHP2" s="120"/>
      <c r="KHQ2" s="120"/>
      <c r="KHR2" s="120"/>
      <c r="KHS2" s="120"/>
      <c r="KHT2" s="120"/>
      <c r="KHU2" s="120"/>
      <c r="KHV2" s="120"/>
      <c r="KHW2" s="120"/>
      <c r="KHX2" s="120"/>
      <c r="KHY2" s="120"/>
      <c r="KHZ2" s="120"/>
      <c r="KIA2" s="120"/>
      <c r="KIB2" s="120"/>
      <c r="KIC2" s="120"/>
      <c r="KID2" s="120"/>
      <c r="KIE2" s="120"/>
      <c r="KIF2" s="120"/>
      <c r="KIG2" s="120"/>
      <c r="KIH2" s="120"/>
      <c r="KII2" s="120"/>
      <c r="KIJ2" s="120"/>
      <c r="KIK2" s="120"/>
      <c r="KIL2" s="120"/>
      <c r="KIM2" s="120"/>
      <c r="KIN2" s="120"/>
      <c r="KIO2" s="120"/>
      <c r="KIP2" s="120"/>
      <c r="KIQ2" s="120"/>
      <c r="KIR2" s="120"/>
      <c r="KIS2" s="120"/>
      <c r="KIT2" s="120"/>
      <c r="KIU2" s="120"/>
      <c r="KIV2" s="120"/>
      <c r="KIW2" s="120"/>
      <c r="KIX2" s="120"/>
      <c r="KIY2" s="120"/>
      <c r="KIZ2" s="120"/>
      <c r="KJA2" s="120"/>
      <c r="KJB2" s="120"/>
      <c r="KJC2" s="120"/>
      <c r="KJD2" s="120"/>
      <c r="KJE2" s="120"/>
      <c r="KJF2" s="120"/>
      <c r="KJG2" s="120"/>
      <c r="KJH2" s="120"/>
      <c r="KJI2" s="120"/>
      <c r="KJJ2" s="120"/>
      <c r="KJK2" s="120"/>
      <c r="KJL2" s="120"/>
      <c r="KJM2" s="120"/>
      <c r="KJN2" s="120"/>
      <c r="KJO2" s="120"/>
      <c r="KJP2" s="120"/>
      <c r="KJQ2" s="120"/>
      <c r="KJR2" s="120"/>
      <c r="KJS2" s="120"/>
      <c r="KJT2" s="120"/>
      <c r="KJU2" s="120"/>
      <c r="KJV2" s="120"/>
      <c r="KJW2" s="120"/>
      <c r="KJX2" s="120"/>
      <c r="KJY2" s="120"/>
      <c r="KJZ2" s="120"/>
      <c r="KKA2" s="120"/>
      <c r="KKB2" s="120"/>
      <c r="KKC2" s="120"/>
      <c r="KKD2" s="120"/>
      <c r="KKE2" s="120"/>
      <c r="KKF2" s="120"/>
      <c r="KKG2" s="120"/>
      <c r="KKH2" s="120"/>
      <c r="KKI2" s="120"/>
      <c r="KKJ2" s="120"/>
      <c r="KKK2" s="120"/>
      <c r="KKL2" s="120"/>
      <c r="KKM2" s="120"/>
      <c r="KKN2" s="120"/>
      <c r="KKO2" s="120"/>
      <c r="KKP2" s="120"/>
      <c r="KKQ2" s="120"/>
      <c r="KKR2" s="120"/>
      <c r="KKS2" s="120"/>
      <c r="KKT2" s="120"/>
      <c r="KKU2" s="120"/>
      <c r="KKV2" s="120"/>
      <c r="KKW2" s="120"/>
      <c r="KKX2" s="120"/>
      <c r="KKY2" s="120"/>
      <c r="KKZ2" s="120"/>
      <c r="KLA2" s="120"/>
      <c r="KLB2" s="120"/>
      <c r="KLC2" s="120"/>
      <c r="KLD2" s="120"/>
      <c r="KLE2" s="120"/>
      <c r="KLF2" s="120"/>
      <c r="KLG2" s="120"/>
      <c r="KLH2" s="120"/>
      <c r="KLI2" s="120"/>
      <c r="KLJ2" s="120"/>
      <c r="KLK2" s="120"/>
      <c r="KLL2" s="120"/>
      <c r="KLM2" s="120"/>
      <c r="KLN2" s="120"/>
      <c r="KLO2" s="120"/>
      <c r="KLP2" s="120"/>
      <c r="KLQ2" s="120"/>
      <c r="KLR2" s="120"/>
      <c r="KLS2" s="120"/>
      <c r="KLT2" s="120"/>
      <c r="KLU2" s="120"/>
      <c r="KLV2" s="120"/>
      <c r="KLW2" s="120"/>
      <c r="KLX2" s="120"/>
      <c r="KLY2" s="120"/>
      <c r="KLZ2" s="120"/>
      <c r="KMA2" s="120"/>
      <c r="KMB2" s="120"/>
      <c r="KMC2" s="120"/>
      <c r="KMD2" s="120"/>
      <c r="KME2" s="120"/>
      <c r="KMF2" s="120"/>
      <c r="KMG2" s="120"/>
      <c r="KMH2" s="120"/>
      <c r="KMI2" s="120"/>
      <c r="KMJ2" s="120"/>
      <c r="KMK2" s="120"/>
      <c r="KML2" s="120"/>
      <c r="KMM2" s="120"/>
      <c r="KMN2" s="120"/>
      <c r="KMO2" s="120"/>
      <c r="KMP2" s="120"/>
      <c r="KMQ2" s="120"/>
      <c r="KMR2" s="120"/>
      <c r="KMS2" s="120"/>
      <c r="KMT2" s="120"/>
      <c r="KMU2" s="120"/>
      <c r="KMV2" s="120"/>
      <c r="KMW2" s="120"/>
      <c r="KMX2" s="120"/>
      <c r="KMY2" s="120"/>
      <c r="KMZ2" s="120"/>
      <c r="KNA2" s="120"/>
      <c r="KNB2" s="120"/>
      <c r="KNC2" s="120"/>
      <c r="KND2" s="120"/>
      <c r="KNE2" s="120"/>
      <c r="KNF2" s="120"/>
      <c r="KNG2" s="120"/>
      <c r="KNH2" s="120"/>
      <c r="KNI2" s="120"/>
      <c r="KNJ2" s="120"/>
      <c r="KNK2" s="120"/>
      <c r="KNL2" s="120"/>
      <c r="KNM2" s="120"/>
      <c r="KNN2" s="120"/>
      <c r="KNO2" s="120"/>
      <c r="KNP2" s="120"/>
      <c r="KNQ2" s="120"/>
      <c r="KNR2" s="120"/>
      <c r="KNS2" s="120"/>
      <c r="KNT2" s="120"/>
      <c r="KNU2" s="120"/>
      <c r="KNV2" s="120"/>
      <c r="KNW2" s="120"/>
      <c r="KNX2" s="120"/>
      <c r="KNY2" s="120"/>
      <c r="KNZ2" s="120"/>
      <c r="KOA2" s="120"/>
      <c r="KOB2" s="120"/>
      <c r="KOC2" s="120"/>
      <c r="KOD2" s="120"/>
      <c r="KOE2" s="120"/>
      <c r="KOF2" s="120"/>
      <c r="KOG2" s="120"/>
      <c r="KOH2" s="120"/>
      <c r="KOI2" s="120"/>
      <c r="KOJ2" s="120"/>
      <c r="KOK2" s="120"/>
      <c r="KOL2" s="120"/>
      <c r="KOM2" s="120"/>
      <c r="KON2" s="120"/>
      <c r="KOO2" s="120"/>
      <c r="KOP2" s="120"/>
      <c r="KOQ2" s="120"/>
      <c r="KOR2" s="120"/>
      <c r="KOS2" s="120"/>
      <c r="KOT2" s="120"/>
      <c r="KOU2" s="120"/>
      <c r="KOV2" s="120"/>
      <c r="KOW2" s="120"/>
      <c r="KOX2" s="120"/>
      <c r="KOY2" s="120"/>
      <c r="KOZ2" s="120"/>
      <c r="KPA2" s="120"/>
      <c r="KPB2" s="120"/>
      <c r="KPC2" s="120"/>
      <c r="KPD2" s="120"/>
      <c r="KPE2" s="120"/>
      <c r="KPF2" s="120"/>
      <c r="KPG2" s="120"/>
      <c r="KPH2" s="120"/>
      <c r="KPI2" s="120"/>
      <c r="KPJ2" s="120"/>
      <c r="KPK2" s="120"/>
      <c r="KPL2" s="120"/>
      <c r="KPM2" s="120"/>
      <c r="KPN2" s="120"/>
      <c r="KPO2" s="120"/>
      <c r="KPP2" s="120"/>
      <c r="KPQ2" s="120"/>
      <c r="KPR2" s="120"/>
      <c r="KPS2" s="120"/>
      <c r="KPT2" s="120"/>
      <c r="KPU2" s="120"/>
      <c r="KPV2" s="120"/>
      <c r="KPW2" s="120"/>
      <c r="KPX2" s="120"/>
      <c r="KPY2" s="120"/>
      <c r="KPZ2" s="120"/>
      <c r="KQA2" s="120"/>
      <c r="KQB2" s="120"/>
      <c r="KQC2" s="120"/>
      <c r="KQD2" s="120"/>
      <c r="KQE2" s="120"/>
      <c r="KQF2" s="120"/>
      <c r="KQG2" s="120"/>
      <c r="KQH2" s="120"/>
      <c r="KQI2" s="120"/>
      <c r="KQJ2" s="120"/>
      <c r="KQK2" s="120"/>
      <c r="KQL2" s="120"/>
      <c r="KQM2" s="120"/>
      <c r="KQN2" s="120"/>
      <c r="KQO2" s="120"/>
      <c r="KQP2" s="120"/>
      <c r="KQQ2" s="120"/>
      <c r="KQR2" s="120"/>
      <c r="KQS2" s="120"/>
      <c r="KQT2" s="120"/>
      <c r="KQU2" s="120"/>
      <c r="KQV2" s="120"/>
      <c r="KQW2" s="120"/>
      <c r="KQX2" s="120"/>
      <c r="KQY2" s="120"/>
      <c r="KQZ2" s="120"/>
      <c r="KRA2" s="120"/>
      <c r="KRB2" s="120"/>
      <c r="KRC2" s="120"/>
      <c r="KRD2" s="120"/>
      <c r="KRE2" s="120"/>
      <c r="KRF2" s="120"/>
      <c r="KRG2" s="120"/>
      <c r="KRH2" s="120"/>
      <c r="KRI2" s="120"/>
      <c r="KRJ2" s="120"/>
      <c r="KRK2" s="120"/>
      <c r="KRL2" s="120"/>
      <c r="KRM2" s="120"/>
      <c r="KRN2" s="120"/>
      <c r="KRO2" s="120"/>
      <c r="KRP2" s="120"/>
      <c r="KRQ2" s="120"/>
      <c r="KRR2" s="120"/>
      <c r="KRS2" s="120"/>
      <c r="KRT2" s="120"/>
      <c r="KRU2" s="120"/>
      <c r="KRV2" s="120"/>
      <c r="KRW2" s="120"/>
      <c r="KRX2" s="120"/>
      <c r="KRY2" s="120"/>
      <c r="KRZ2" s="120"/>
      <c r="KSA2" s="120"/>
      <c r="KSB2" s="120"/>
      <c r="KSC2" s="120"/>
      <c r="KSD2" s="120"/>
      <c r="KSE2" s="120"/>
      <c r="KSF2" s="120"/>
      <c r="KSG2" s="120"/>
      <c r="KSH2" s="120"/>
      <c r="KSI2" s="120"/>
      <c r="KSJ2" s="120"/>
      <c r="KSK2" s="120"/>
      <c r="KSL2" s="120"/>
      <c r="KSM2" s="120"/>
      <c r="KSN2" s="120"/>
      <c r="KSO2" s="120"/>
      <c r="KSP2" s="120"/>
      <c r="KSQ2" s="120"/>
      <c r="KSR2" s="120"/>
      <c r="KSS2" s="120"/>
      <c r="KST2" s="120"/>
      <c r="KSU2" s="120"/>
      <c r="KSV2" s="120"/>
      <c r="KSW2" s="120"/>
      <c r="KSX2" s="120"/>
      <c r="KSY2" s="120"/>
      <c r="KSZ2" s="120"/>
      <c r="KTA2" s="120"/>
      <c r="KTB2" s="120"/>
      <c r="KTC2" s="120"/>
      <c r="KTD2" s="120"/>
      <c r="KTE2" s="120"/>
      <c r="KTF2" s="120"/>
      <c r="KTG2" s="120"/>
      <c r="KTH2" s="120"/>
      <c r="KTI2" s="120"/>
      <c r="KTJ2" s="120"/>
      <c r="KTK2" s="120"/>
      <c r="KTL2" s="120"/>
      <c r="KTM2" s="120"/>
      <c r="KTN2" s="120"/>
      <c r="KTO2" s="120"/>
      <c r="KTP2" s="120"/>
      <c r="KTQ2" s="120"/>
      <c r="KTR2" s="120"/>
      <c r="KTS2" s="120"/>
      <c r="KTT2" s="120"/>
      <c r="KTU2" s="120"/>
      <c r="KTV2" s="120"/>
      <c r="KTW2" s="120"/>
      <c r="KTX2" s="120"/>
      <c r="KTY2" s="120"/>
      <c r="KTZ2" s="120"/>
      <c r="KUA2" s="120"/>
      <c r="KUB2" s="120"/>
      <c r="KUC2" s="120"/>
      <c r="KUD2" s="120"/>
      <c r="KUE2" s="120"/>
      <c r="KUF2" s="120"/>
      <c r="KUG2" s="120"/>
      <c r="KUH2" s="120"/>
      <c r="KUI2" s="120"/>
      <c r="KUJ2" s="120"/>
      <c r="KUK2" s="120"/>
      <c r="KUL2" s="120"/>
      <c r="KUM2" s="120"/>
      <c r="KUN2" s="120"/>
      <c r="KUO2" s="120"/>
      <c r="KUP2" s="120"/>
      <c r="KUQ2" s="120"/>
      <c r="KUR2" s="120"/>
      <c r="KUS2" s="120"/>
      <c r="KUT2" s="120"/>
      <c r="KUU2" s="120"/>
      <c r="KUV2" s="120"/>
      <c r="KUW2" s="120"/>
      <c r="KUX2" s="120"/>
      <c r="KUY2" s="120"/>
      <c r="KUZ2" s="120"/>
      <c r="KVA2" s="120"/>
      <c r="KVB2" s="120"/>
      <c r="KVC2" s="120"/>
      <c r="KVD2" s="120"/>
      <c r="KVE2" s="120"/>
      <c r="KVF2" s="120"/>
      <c r="KVG2" s="120"/>
      <c r="KVH2" s="120"/>
      <c r="KVI2" s="120"/>
      <c r="KVJ2" s="120"/>
      <c r="KVK2" s="120"/>
      <c r="KVL2" s="120"/>
      <c r="KVM2" s="120"/>
      <c r="KVN2" s="120"/>
      <c r="KVO2" s="120"/>
      <c r="KVP2" s="120"/>
      <c r="KVQ2" s="120"/>
      <c r="KVR2" s="120"/>
      <c r="KVS2" s="120"/>
      <c r="KVT2" s="120"/>
      <c r="KVU2" s="120"/>
      <c r="KVV2" s="120"/>
      <c r="KVW2" s="120"/>
      <c r="KVX2" s="120"/>
      <c r="KVY2" s="120"/>
      <c r="KVZ2" s="120"/>
      <c r="KWA2" s="120"/>
      <c r="KWB2" s="120"/>
      <c r="KWC2" s="120"/>
      <c r="KWD2" s="120"/>
      <c r="KWE2" s="120"/>
      <c r="KWF2" s="120"/>
      <c r="KWG2" s="120"/>
      <c r="KWH2" s="120"/>
      <c r="KWI2" s="120"/>
      <c r="KWJ2" s="120"/>
      <c r="KWK2" s="120"/>
      <c r="KWL2" s="120"/>
      <c r="KWM2" s="120"/>
      <c r="KWN2" s="120"/>
      <c r="KWO2" s="120"/>
      <c r="KWP2" s="120"/>
      <c r="KWQ2" s="120"/>
      <c r="KWR2" s="120"/>
      <c r="KWS2" s="120"/>
      <c r="KWT2" s="120"/>
      <c r="KWU2" s="120"/>
      <c r="KWV2" s="120"/>
      <c r="KWW2" s="120"/>
      <c r="KWX2" s="120"/>
      <c r="KWY2" s="120"/>
      <c r="KWZ2" s="120"/>
      <c r="KXA2" s="120"/>
      <c r="KXB2" s="120"/>
      <c r="KXC2" s="120"/>
      <c r="KXD2" s="120"/>
      <c r="KXE2" s="120"/>
      <c r="KXF2" s="120"/>
      <c r="KXG2" s="120"/>
      <c r="KXH2" s="120"/>
      <c r="KXI2" s="120"/>
      <c r="KXJ2" s="120"/>
      <c r="KXK2" s="120"/>
      <c r="KXL2" s="120"/>
      <c r="KXM2" s="120"/>
      <c r="KXN2" s="120"/>
      <c r="KXO2" s="120"/>
      <c r="KXP2" s="120"/>
      <c r="KXQ2" s="120"/>
      <c r="KXR2" s="120"/>
      <c r="KXS2" s="120"/>
      <c r="KXT2" s="120"/>
      <c r="KXU2" s="120"/>
      <c r="KXV2" s="120"/>
      <c r="KXW2" s="120"/>
      <c r="KXX2" s="120"/>
      <c r="KXY2" s="120"/>
      <c r="KXZ2" s="120"/>
      <c r="KYA2" s="120"/>
      <c r="KYB2" s="120"/>
      <c r="KYC2" s="120"/>
      <c r="KYD2" s="120"/>
      <c r="KYE2" s="120"/>
      <c r="KYF2" s="120"/>
      <c r="KYG2" s="120"/>
      <c r="KYH2" s="120"/>
      <c r="KYI2" s="120"/>
      <c r="KYJ2" s="120"/>
      <c r="KYK2" s="120"/>
      <c r="KYL2" s="120"/>
      <c r="KYM2" s="120"/>
      <c r="KYN2" s="120"/>
      <c r="KYO2" s="120"/>
      <c r="KYP2" s="120"/>
      <c r="KYQ2" s="120"/>
      <c r="KYR2" s="120"/>
      <c r="KYS2" s="120"/>
      <c r="KYT2" s="120"/>
      <c r="KYU2" s="120"/>
      <c r="KYV2" s="120"/>
      <c r="KYW2" s="120"/>
      <c r="KYX2" s="120"/>
      <c r="KYY2" s="120"/>
      <c r="KYZ2" s="120"/>
      <c r="KZA2" s="120"/>
      <c r="KZB2" s="120"/>
      <c r="KZC2" s="120"/>
      <c r="KZD2" s="120"/>
      <c r="KZE2" s="120"/>
      <c r="KZF2" s="120"/>
      <c r="KZG2" s="120"/>
      <c r="KZH2" s="120"/>
      <c r="KZI2" s="120"/>
      <c r="KZJ2" s="120"/>
      <c r="KZK2" s="120"/>
      <c r="KZL2" s="120"/>
      <c r="KZM2" s="120"/>
      <c r="KZN2" s="120"/>
      <c r="KZO2" s="120"/>
      <c r="KZP2" s="120"/>
      <c r="KZQ2" s="120"/>
      <c r="KZR2" s="120"/>
      <c r="KZS2" s="120"/>
      <c r="KZT2" s="120"/>
      <c r="KZU2" s="120"/>
      <c r="KZV2" s="120"/>
      <c r="KZW2" s="120"/>
      <c r="KZX2" s="120"/>
      <c r="KZY2" s="120"/>
      <c r="KZZ2" s="120"/>
      <c r="LAA2" s="120"/>
      <c r="LAB2" s="120"/>
      <c r="LAC2" s="120"/>
      <c r="LAD2" s="120"/>
      <c r="LAE2" s="120"/>
      <c r="LAF2" s="120"/>
      <c r="LAG2" s="120"/>
      <c r="LAH2" s="120"/>
      <c r="LAI2" s="120"/>
      <c r="LAJ2" s="120"/>
      <c r="LAK2" s="120"/>
      <c r="LAL2" s="120"/>
      <c r="LAM2" s="120"/>
      <c r="LAN2" s="120"/>
      <c r="LAO2" s="120"/>
      <c r="LAP2" s="120"/>
      <c r="LAQ2" s="120"/>
      <c r="LAR2" s="120"/>
      <c r="LAS2" s="120"/>
      <c r="LAT2" s="120"/>
      <c r="LAU2" s="120"/>
      <c r="LAV2" s="120"/>
      <c r="LAW2" s="120"/>
      <c r="LAX2" s="120"/>
      <c r="LAY2" s="120"/>
      <c r="LAZ2" s="120"/>
      <c r="LBA2" s="120"/>
      <c r="LBB2" s="120"/>
      <c r="LBC2" s="120"/>
      <c r="LBD2" s="120"/>
      <c r="LBE2" s="120"/>
      <c r="LBF2" s="120"/>
      <c r="LBG2" s="120"/>
      <c r="LBH2" s="120"/>
      <c r="LBI2" s="120"/>
      <c r="LBJ2" s="120"/>
      <c r="LBK2" s="120"/>
      <c r="LBL2" s="120"/>
      <c r="LBM2" s="120"/>
      <c r="LBN2" s="120"/>
      <c r="LBO2" s="120"/>
      <c r="LBP2" s="120"/>
      <c r="LBQ2" s="120"/>
      <c r="LBR2" s="120"/>
      <c r="LBS2" s="120"/>
      <c r="LBT2" s="120"/>
      <c r="LBU2" s="120"/>
      <c r="LBV2" s="120"/>
      <c r="LBW2" s="120"/>
      <c r="LBX2" s="120"/>
      <c r="LBY2" s="120"/>
      <c r="LBZ2" s="120"/>
      <c r="LCA2" s="120"/>
      <c r="LCB2" s="120"/>
      <c r="LCC2" s="120"/>
      <c r="LCD2" s="120"/>
      <c r="LCE2" s="120"/>
      <c r="LCF2" s="120"/>
      <c r="LCG2" s="120"/>
      <c r="LCH2" s="120"/>
      <c r="LCI2" s="120"/>
      <c r="LCJ2" s="120"/>
      <c r="LCK2" s="120"/>
      <c r="LCL2" s="120"/>
      <c r="LCM2" s="120"/>
      <c r="LCN2" s="120"/>
      <c r="LCO2" s="120"/>
      <c r="LCP2" s="120"/>
      <c r="LCQ2" s="120"/>
      <c r="LCR2" s="120"/>
      <c r="LCS2" s="120"/>
      <c r="LCT2" s="120"/>
      <c r="LCU2" s="120"/>
      <c r="LCV2" s="120"/>
      <c r="LCW2" s="120"/>
      <c r="LCX2" s="120"/>
      <c r="LCY2" s="120"/>
      <c r="LCZ2" s="120"/>
      <c r="LDA2" s="120"/>
      <c r="LDB2" s="120"/>
      <c r="LDC2" s="120"/>
      <c r="LDD2" s="120"/>
      <c r="LDE2" s="120"/>
      <c r="LDF2" s="120"/>
      <c r="LDG2" s="120"/>
      <c r="LDH2" s="120"/>
      <c r="LDI2" s="120"/>
      <c r="LDJ2" s="120"/>
      <c r="LDK2" s="120"/>
      <c r="LDL2" s="120"/>
      <c r="LDM2" s="120"/>
      <c r="LDN2" s="120"/>
      <c r="LDO2" s="120"/>
      <c r="LDP2" s="120"/>
      <c r="LDQ2" s="120"/>
      <c r="LDR2" s="120"/>
      <c r="LDS2" s="120"/>
      <c r="LDT2" s="120"/>
      <c r="LDU2" s="120"/>
      <c r="LDV2" s="120"/>
      <c r="LDW2" s="120"/>
      <c r="LDX2" s="120"/>
      <c r="LDY2" s="120"/>
      <c r="LDZ2" s="120"/>
      <c r="LEA2" s="120"/>
      <c r="LEB2" s="120"/>
      <c r="LEC2" s="120"/>
      <c r="LED2" s="120"/>
      <c r="LEE2" s="120"/>
      <c r="LEF2" s="120"/>
      <c r="LEG2" s="120"/>
      <c r="LEH2" s="120"/>
      <c r="LEI2" s="120"/>
      <c r="LEJ2" s="120"/>
      <c r="LEK2" s="120"/>
      <c r="LEL2" s="120"/>
      <c r="LEM2" s="120"/>
      <c r="LEN2" s="120"/>
      <c r="LEO2" s="120"/>
      <c r="LEP2" s="120"/>
      <c r="LEQ2" s="120"/>
      <c r="LER2" s="120"/>
      <c r="LES2" s="120"/>
      <c r="LET2" s="120"/>
      <c r="LEU2" s="120"/>
      <c r="LEV2" s="120"/>
      <c r="LEW2" s="120"/>
      <c r="LEX2" s="120"/>
      <c r="LEY2" s="120"/>
      <c r="LEZ2" s="120"/>
      <c r="LFA2" s="120"/>
      <c r="LFB2" s="120"/>
      <c r="LFC2" s="120"/>
      <c r="LFD2" s="120"/>
      <c r="LFE2" s="120"/>
      <c r="LFF2" s="120"/>
      <c r="LFG2" s="120"/>
      <c r="LFH2" s="120"/>
      <c r="LFI2" s="120"/>
      <c r="LFJ2" s="120"/>
      <c r="LFK2" s="120"/>
      <c r="LFL2" s="120"/>
      <c r="LFM2" s="120"/>
      <c r="LFN2" s="120"/>
      <c r="LFO2" s="120"/>
      <c r="LFP2" s="120"/>
      <c r="LFQ2" s="120"/>
      <c r="LFR2" s="120"/>
      <c r="LFS2" s="120"/>
      <c r="LFT2" s="120"/>
      <c r="LFU2" s="120"/>
      <c r="LFV2" s="120"/>
      <c r="LFW2" s="120"/>
      <c r="LFX2" s="120"/>
      <c r="LFY2" s="120"/>
      <c r="LFZ2" s="120"/>
      <c r="LGA2" s="120"/>
      <c r="LGB2" s="120"/>
      <c r="LGC2" s="120"/>
      <c r="LGD2" s="120"/>
      <c r="LGE2" s="120"/>
      <c r="LGF2" s="120"/>
      <c r="LGG2" s="120"/>
      <c r="LGH2" s="120"/>
      <c r="LGI2" s="120"/>
      <c r="LGJ2" s="120"/>
      <c r="LGK2" s="120"/>
      <c r="LGL2" s="120"/>
      <c r="LGM2" s="120"/>
      <c r="LGN2" s="120"/>
      <c r="LGO2" s="120"/>
      <c r="LGP2" s="120"/>
      <c r="LGQ2" s="120"/>
      <c r="LGR2" s="120"/>
      <c r="LGS2" s="120"/>
      <c r="LGT2" s="120"/>
      <c r="LGU2" s="120"/>
      <c r="LGV2" s="120"/>
      <c r="LGW2" s="120"/>
      <c r="LGX2" s="120"/>
      <c r="LGY2" s="120"/>
      <c r="LGZ2" s="120"/>
      <c r="LHA2" s="120"/>
      <c r="LHB2" s="120"/>
      <c r="LHC2" s="120"/>
      <c r="LHD2" s="120"/>
      <c r="LHE2" s="120"/>
      <c r="LHF2" s="120"/>
      <c r="LHG2" s="120"/>
      <c r="LHH2" s="120"/>
      <c r="LHI2" s="120"/>
      <c r="LHJ2" s="120"/>
      <c r="LHK2" s="120"/>
      <c r="LHL2" s="120"/>
      <c r="LHM2" s="120"/>
      <c r="LHN2" s="120"/>
      <c r="LHO2" s="120"/>
      <c r="LHP2" s="120"/>
      <c r="LHQ2" s="120"/>
      <c r="LHR2" s="120"/>
      <c r="LHS2" s="120"/>
      <c r="LHT2" s="120"/>
      <c r="LHU2" s="120"/>
      <c r="LHV2" s="120"/>
      <c r="LHW2" s="120"/>
      <c r="LHX2" s="120"/>
      <c r="LHY2" s="120"/>
      <c r="LHZ2" s="120"/>
      <c r="LIA2" s="120"/>
      <c r="LIB2" s="120"/>
      <c r="LIC2" s="120"/>
      <c r="LID2" s="120"/>
      <c r="LIE2" s="120"/>
      <c r="LIF2" s="120"/>
      <c r="LIG2" s="120"/>
      <c r="LIH2" s="120"/>
      <c r="LII2" s="120"/>
      <c r="LIJ2" s="120"/>
      <c r="LIK2" s="120"/>
      <c r="LIL2" s="120"/>
      <c r="LIM2" s="120"/>
      <c r="LIN2" s="120"/>
      <c r="LIO2" s="120"/>
      <c r="LIP2" s="120"/>
      <c r="LIQ2" s="120"/>
      <c r="LIR2" s="120"/>
      <c r="LIS2" s="120"/>
      <c r="LIT2" s="120"/>
      <c r="LIU2" s="120"/>
      <c r="LIV2" s="120"/>
      <c r="LIW2" s="120"/>
      <c r="LIX2" s="120"/>
      <c r="LIY2" s="120"/>
      <c r="LIZ2" s="120"/>
      <c r="LJA2" s="120"/>
      <c r="LJB2" s="120"/>
      <c r="LJC2" s="120"/>
      <c r="LJD2" s="120"/>
      <c r="LJE2" s="120"/>
      <c r="LJF2" s="120"/>
      <c r="LJG2" s="120"/>
      <c r="LJH2" s="120"/>
      <c r="LJI2" s="120"/>
      <c r="LJJ2" s="120"/>
      <c r="LJK2" s="120"/>
      <c r="LJL2" s="120"/>
      <c r="LJM2" s="120"/>
      <c r="LJN2" s="120"/>
      <c r="LJO2" s="120"/>
      <c r="LJP2" s="120"/>
      <c r="LJQ2" s="120"/>
      <c r="LJR2" s="120"/>
      <c r="LJS2" s="120"/>
      <c r="LJT2" s="120"/>
      <c r="LJU2" s="120"/>
      <c r="LJV2" s="120"/>
      <c r="LJW2" s="120"/>
      <c r="LJX2" s="120"/>
      <c r="LJY2" s="120"/>
      <c r="LJZ2" s="120"/>
      <c r="LKA2" s="120"/>
      <c r="LKB2" s="120"/>
      <c r="LKC2" s="120"/>
      <c r="LKD2" s="120"/>
      <c r="LKE2" s="120"/>
      <c r="LKF2" s="120"/>
      <c r="LKG2" s="120"/>
      <c r="LKH2" s="120"/>
      <c r="LKI2" s="120"/>
      <c r="LKJ2" s="120"/>
      <c r="LKK2" s="120"/>
      <c r="LKL2" s="120"/>
      <c r="LKM2" s="120"/>
      <c r="LKN2" s="120"/>
      <c r="LKO2" s="120"/>
      <c r="LKP2" s="120"/>
      <c r="LKQ2" s="120"/>
      <c r="LKR2" s="120"/>
      <c r="LKS2" s="120"/>
      <c r="LKT2" s="120"/>
      <c r="LKU2" s="120"/>
      <c r="LKV2" s="120"/>
      <c r="LKW2" s="120"/>
      <c r="LKX2" s="120"/>
      <c r="LKY2" s="120"/>
      <c r="LKZ2" s="120"/>
      <c r="LLA2" s="120"/>
      <c r="LLB2" s="120"/>
      <c r="LLC2" s="120"/>
      <c r="LLD2" s="120"/>
      <c r="LLE2" s="120"/>
      <c r="LLF2" s="120"/>
      <c r="LLG2" s="120"/>
      <c r="LLH2" s="120"/>
      <c r="LLI2" s="120"/>
      <c r="LLJ2" s="120"/>
      <c r="LLK2" s="120"/>
      <c r="LLL2" s="120"/>
      <c r="LLM2" s="120"/>
      <c r="LLN2" s="120"/>
      <c r="LLO2" s="120"/>
      <c r="LLP2" s="120"/>
      <c r="LLQ2" s="120"/>
      <c r="LLR2" s="120"/>
      <c r="LLS2" s="120"/>
      <c r="LLT2" s="120"/>
      <c r="LLU2" s="120"/>
      <c r="LLV2" s="120"/>
      <c r="LLW2" s="120"/>
      <c r="LLX2" s="120"/>
      <c r="LLY2" s="120"/>
      <c r="LLZ2" s="120"/>
      <c r="LMA2" s="120"/>
      <c r="LMB2" s="120"/>
      <c r="LMC2" s="120"/>
      <c r="LMD2" s="120"/>
      <c r="LME2" s="120"/>
      <c r="LMF2" s="120"/>
      <c r="LMG2" s="120"/>
      <c r="LMH2" s="120"/>
      <c r="LMI2" s="120"/>
      <c r="LMJ2" s="120"/>
      <c r="LMK2" s="120"/>
      <c r="LML2" s="120"/>
      <c r="LMM2" s="120"/>
      <c r="LMN2" s="120"/>
      <c r="LMO2" s="120"/>
      <c r="LMP2" s="120"/>
      <c r="LMQ2" s="120"/>
      <c r="LMR2" s="120"/>
      <c r="LMS2" s="120"/>
      <c r="LMT2" s="120"/>
      <c r="LMU2" s="120"/>
      <c r="LMV2" s="120"/>
      <c r="LMW2" s="120"/>
      <c r="LMX2" s="120"/>
      <c r="LMY2" s="120"/>
      <c r="LMZ2" s="120"/>
      <c r="LNA2" s="120"/>
      <c r="LNB2" s="120"/>
      <c r="LNC2" s="120"/>
      <c r="LND2" s="120"/>
      <c r="LNE2" s="120"/>
      <c r="LNF2" s="120"/>
      <c r="LNG2" s="120"/>
      <c r="LNH2" s="120"/>
      <c r="LNI2" s="120"/>
      <c r="LNJ2" s="120"/>
      <c r="LNK2" s="120"/>
      <c r="LNL2" s="120"/>
      <c r="LNM2" s="120"/>
      <c r="LNN2" s="120"/>
      <c r="LNO2" s="120"/>
      <c r="LNP2" s="120"/>
      <c r="LNQ2" s="120"/>
      <c r="LNR2" s="120"/>
      <c r="LNS2" s="120"/>
      <c r="LNT2" s="120"/>
      <c r="LNU2" s="120"/>
      <c r="LNV2" s="120"/>
      <c r="LNW2" s="120"/>
      <c r="LNX2" s="120"/>
      <c r="LNY2" s="120"/>
      <c r="LNZ2" s="120"/>
      <c r="LOA2" s="120"/>
      <c r="LOB2" s="120"/>
      <c r="LOC2" s="120"/>
      <c r="LOD2" s="120"/>
      <c r="LOE2" s="120"/>
      <c r="LOF2" s="120"/>
      <c r="LOG2" s="120"/>
      <c r="LOH2" s="120"/>
      <c r="LOI2" s="120"/>
      <c r="LOJ2" s="120"/>
      <c r="LOK2" s="120"/>
      <c r="LOL2" s="120"/>
      <c r="LOM2" s="120"/>
      <c r="LON2" s="120"/>
      <c r="LOO2" s="120"/>
      <c r="LOP2" s="120"/>
      <c r="LOQ2" s="120"/>
      <c r="LOR2" s="120"/>
      <c r="LOS2" s="120"/>
      <c r="LOT2" s="120"/>
      <c r="LOU2" s="120"/>
      <c r="LOV2" s="120"/>
      <c r="LOW2" s="120"/>
      <c r="LOX2" s="120"/>
      <c r="LOY2" s="120"/>
      <c r="LOZ2" s="120"/>
      <c r="LPA2" s="120"/>
      <c r="LPB2" s="120"/>
      <c r="LPC2" s="120"/>
      <c r="LPD2" s="120"/>
      <c r="LPE2" s="120"/>
      <c r="LPF2" s="120"/>
      <c r="LPG2" s="120"/>
      <c r="LPH2" s="120"/>
      <c r="LPI2" s="120"/>
      <c r="LPJ2" s="120"/>
      <c r="LPK2" s="120"/>
      <c r="LPL2" s="120"/>
      <c r="LPM2" s="120"/>
      <c r="LPN2" s="120"/>
      <c r="LPO2" s="120"/>
      <c r="LPP2" s="120"/>
      <c r="LPQ2" s="120"/>
      <c r="LPR2" s="120"/>
      <c r="LPS2" s="120"/>
      <c r="LPT2" s="120"/>
      <c r="LPU2" s="120"/>
      <c r="LPV2" s="120"/>
      <c r="LPW2" s="120"/>
      <c r="LPX2" s="120"/>
      <c r="LPY2" s="120"/>
      <c r="LPZ2" s="120"/>
      <c r="LQA2" s="120"/>
      <c r="LQB2" s="120"/>
      <c r="LQC2" s="120"/>
      <c r="LQD2" s="120"/>
      <c r="LQE2" s="120"/>
      <c r="LQF2" s="120"/>
      <c r="LQG2" s="120"/>
      <c r="LQH2" s="120"/>
      <c r="LQI2" s="120"/>
      <c r="LQJ2" s="120"/>
      <c r="LQK2" s="120"/>
      <c r="LQL2" s="120"/>
      <c r="LQM2" s="120"/>
      <c r="LQN2" s="120"/>
      <c r="LQO2" s="120"/>
      <c r="LQP2" s="120"/>
      <c r="LQQ2" s="120"/>
      <c r="LQR2" s="120"/>
      <c r="LQS2" s="120"/>
      <c r="LQT2" s="120"/>
      <c r="LQU2" s="120"/>
      <c r="LQV2" s="120"/>
      <c r="LQW2" s="120"/>
      <c r="LQX2" s="120"/>
      <c r="LQY2" s="120"/>
      <c r="LQZ2" s="120"/>
      <c r="LRA2" s="120"/>
      <c r="LRB2" s="120"/>
      <c r="LRC2" s="120"/>
      <c r="LRD2" s="120"/>
      <c r="LRE2" s="120"/>
      <c r="LRF2" s="120"/>
      <c r="LRG2" s="120"/>
      <c r="LRH2" s="120"/>
      <c r="LRI2" s="120"/>
      <c r="LRJ2" s="120"/>
      <c r="LRK2" s="120"/>
      <c r="LRL2" s="120"/>
      <c r="LRM2" s="120"/>
      <c r="LRN2" s="120"/>
      <c r="LRO2" s="120"/>
      <c r="LRP2" s="120"/>
      <c r="LRQ2" s="120"/>
      <c r="LRR2" s="120"/>
      <c r="LRS2" s="120"/>
      <c r="LRT2" s="120"/>
      <c r="LRU2" s="120"/>
      <c r="LRV2" s="120"/>
      <c r="LRW2" s="120"/>
      <c r="LRX2" s="120"/>
      <c r="LRY2" s="120"/>
      <c r="LRZ2" s="120"/>
      <c r="LSA2" s="120"/>
      <c r="LSB2" s="120"/>
      <c r="LSC2" s="120"/>
      <c r="LSD2" s="120"/>
      <c r="LSE2" s="120"/>
      <c r="LSF2" s="120"/>
      <c r="LSG2" s="120"/>
      <c r="LSH2" s="120"/>
      <c r="LSI2" s="120"/>
      <c r="LSJ2" s="120"/>
      <c r="LSK2" s="120"/>
      <c r="LSL2" s="120"/>
      <c r="LSM2" s="120"/>
      <c r="LSN2" s="120"/>
      <c r="LSO2" s="120"/>
      <c r="LSP2" s="120"/>
      <c r="LSQ2" s="120"/>
      <c r="LSR2" s="120"/>
      <c r="LSS2" s="120"/>
      <c r="LST2" s="120"/>
      <c r="LSU2" s="120"/>
      <c r="LSV2" s="120"/>
      <c r="LSW2" s="120"/>
      <c r="LSX2" s="120"/>
      <c r="LSY2" s="120"/>
      <c r="LSZ2" s="120"/>
      <c r="LTA2" s="120"/>
      <c r="LTB2" s="120"/>
      <c r="LTC2" s="120"/>
      <c r="LTD2" s="120"/>
      <c r="LTE2" s="120"/>
      <c r="LTF2" s="120"/>
      <c r="LTG2" s="120"/>
      <c r="LTH2" s="120"/>
      <c r="LTI2" s="120"/>
      <c r="LTJ2" s="120"/>
      <c r="LTK2" s="120"/>
      <c r="LTL2" s="120"/>
      <c r="LTM2" s="120"/>
      <c r="LTN2" s="120"/>
      <c r="LTO2" s="120"/>
      <c r="LTP2" s="120"/>
      <c r="LTQ2" s="120"/>
      <c r="LTR2" s="120"/>
      <c r="LTS2" s="120"/>
      <c r="LTT2" s="120"/>
      <c r="LTU2" s="120"/>
      <c r="LTV2" s="120"/>
      <c r="LTW2" s="120"/>
      <c r="LTX2" s="120"/>
      <c r="LTY2" s="120"/>
      <c r="LTZ2" s="120"/>
      <c r="LUA2" s="120"/>
      <c r="LUB2" s="120"/>
      <c r="LUC2" s="120"/>
      <c r="LUD2" s="120"/>
      <c r="LUE2" s="120"/>
      <c r="LUF2" s="120"/>
      <c r="LUG2" s="120"/>
      <c r="LUH2" s="120"/>
      <c r="LUI2" s="120"/>
      <c r="LUJ2" s="120"/>
      <c r="LUK2" s="120"/>
      <c r="LUL2" s="120"/>
      <c r="LUM2" s="120"/>
      <c r="LUN2" s="120"/>
      <c r="LUO2" s="120"/>
      <c r="LUP2" s="120"/>
      <c r="LUQ2" s="120"/>
      <c r="LUR2" s="120"/>
      <c r="LUS2" s="120"/>
      <c r="LUT2" s="120"/>
      <c r="LUU2" s="120"/>
      <c r="LUV2" s="120"/>
      <c r="LUW2" s="120"/>
      <c r="LUX2" s="120"/>
      <c r="LUY2" s="120"/>
      <c r="LUZ2" s="120"/>
      <c r="LVA2" s="120"/>
      <c r="LVB2" s="120"/>
      <c r="LVC2" s="120"/>
      <c r="LVD2" s="120"/>
      <c r="LVE2" s="120"/>
      <c r="LVF2" s="120"/>
      <c r="LVG2" s="120"/>
      <c r="LVH2" s="120"/>
      <c r="LVI2" s="120"/>
      <c r="LVJ2" s="120"/>
      <c r="LVK2" s="120"/>
      <c r="LVL2" s="120"/>
      <c r="LVM2" s="120"/>
      <c r="LVN2" s="120"/>
      <c r="LVO2" s="120"/>
      <c r="LVP2" s="120"/>
      <c r="LVQ2" s="120"/>
      <c r="LVR2" s="120"/>
      <c r="LVS2" s="120"/>
      <c r="LVT2" s="120"/>
      <c r="LVU2" s="120"/>
      <c r="LVV2" s="120"/>
      <c r="LVW2" s="120"/>
      <c r="LVX2" s="120"/>
      <c r="LVY2" s="120"/>
      <c r="LVZ2" s="120"/>
      <c r="LWA2" s="120"/>
      <c r="LWB2" s="120"/>
      <c r="LWC2" s="120"/>
      <c r="LWD2" s="120"/>
      <c r="LWE2" s="120"/>
      <c r="LWF2" s="120"/>
      <c r="LWG2" s="120"/>
      <c r="LWH2" s="120"/>
      <c r="LWI2" s="120"/>
      <c r="LWJ2" s="120"/>
      <c r="LWK2" s="120"/>
      <c r="LWL2" s="120"/>
      <c r="LWM2" s="120"/>
      <c r="LWN2" s="120"/>
      <c r="LWO2" s="120"/>
      <c r="LWP2" s="120"/>
      <c r="LWQ2" s="120"/>
      <c r="LWR2" s="120"/>
      <c r="LWS2" s="120"/>
      <c r="LWT2" s="120"/>
      <c r="LWU2" s="120"/>
      <c r="LWV2" s="120"/>
      <c r="LWW2" s="120"/>
      <c r="LWX2" s="120"/>
      <c r="LWY2" s="120"/>
      <c r="LWZ2" s="120"/>
      <c r="LXA2" s="120"/>
      <c r="LXB2" s="120"/>
      <c r="LXC2" s="120"/>
      <c r="LXD2" s="120"/>
      <c r="LXE2" s="120"/>
      <c r="LXF2" s="120"/>
      <c r="LXG2" s="120"/>
      <c r="LXH2" s="120"/>
      <c r="LXI2" s="120"/>
      <c r="LXJ2" s="120"/>
      <c r="LXK2" s="120"/>
      <c r="LXL2" s="120"/>
      <c r="LXM2" s="120"/>
      <c r="LXN2" s="120"/>
      <c r="LXO2" s="120"/>
      <c r="LXP2" s="120"/>
      <c r="LXQ2" s="120"/>
      <c r="LXR2" s="120"/>
      <c r="LXS2" s="120"/>
      <c r="LXT2" s="120"/>
      <c r="LXU2" s="120"/>
      <c r="LXV2" s="120"/>
      <c r="LXW2" s="120"/>
      <c r="LXX2" s="120"/>
      <c r="LXY2" s="120"/>
      <c r="LXZ2" s="120"/>
      <c r="LYA2" s="120"/>
      <c r="LYB2" s="120"/>
      <c r="LYC2" s="120"/>
      <c r="LYD2" s="120"/>
      <c r="LYE2" s="120"/>
      <c r="LYF2" s="120"/>
      <c r="LYG2" s="120"/>
      <c r="LYH2" s="120"/>
      <c r="LYI2" s="120"/>
      <c r="LYJ2" s="120"/>
      <c r="LYK2" s="120"/>
      <c r="LYL2" s="120"/>
      <c r="LYM2" s="120"/>
      <c r="LYN2" s="120"/>
      <c r="LYO2" s="120"/>
      <c r="LYP2" s="120"/>
      <c r="LYQ2" s="120"/>
      <c r="LYR2" s="120"/>
      <c r="LYS2" s="120"/>
      <c r="LYT2" s="120"/>
      <c r="LYU2" s="120"/>
      <c r="LYV2" s="120"/>
      <c r="LYW2" s="120"/>
      <c r="LYX2" s="120"/>
      <c r="LYY2" s="120"/>
      <c r="LYZ2" s="120"/>
      <c r="LZA2" s="120"/>
      <c r="LZB2" s="120"/>
      <c r="LZC2" s="120"/>
      <c r="LZD2" s="120"/>
      <c r="LZE2" s="120"/>
      <c r="LZF2" s="120"/>
      <c r="LZG2" s="120"/>
      <c r="LZH2" s="120"/>
      <c r="LZI2" s="120"/>
      <c r="LZJ2" s="120"/>
      <c r="LZK2" s="120"/>
      <c r="LZL2" s="120"/>
      <c r="LZM2" s="120"/>
      <c r="LZN2" s="120"/>
      <c r="LZO2" s="120"/>
      <c r="LZP2" s="120"/>
      <c r="LZQ2" s="120"/>
      <c r="LZR2" s="120"/>
      <c r="LZS2" s="120"/>
      <c r="LZT2" s="120"/>
      <c r="LZU2" s="120"/>
      <c r="LZV2" s="120"/>
      <c r="LZW2" s="120"/>
      <c r="LZX2" s="120"/>
      <c r="LZY2" s="120"/>
      <c r="LZZ2" s="120"/>
      <c r="MAA2" s="120"/>
      <c r="MAB2" s="120"/>
      <c r="MAC2" s="120"/>
      <c r="MAD2" s="120"/>
      <c r="MAE2" s="120"/>
      <c r="MAF2" s="120"/>
      <c r="MAG2" s="120"/>
      <c r="MAH2" s="120"/>
      <c r="MAI2" s="120"/>
      <c r="MAJ2" s="120"/>
      <c r="MAK2" s="120"/>
      <c r="MAL2" s="120"/>
      <c r="MAM2" s="120"/>
      <c r="MAN2" s="120"/>
      <c r="MAO2" s="120"/>
      <c r="MAP2" s="120"/>
      <c r="MAQ2" s="120"/>
      <c r="MAR2" s="120"/>
      <c r="MAS2" s="120"/>
      <c r="MAT2" s="120"/>
      <c r="MAU2" s="120"/>
      <c r="MAV2" s="120"/>
      <c r="MAW2" s="120"/>
      <c r="MAX2" s="120"/>
      <c r="MAY2" s="120"/>
      <c r="MAZ2" s="120"/>
      <c r="MBA2" s="120"/>
      <c r="MBB2" s="120"/>
      <c r="MBC2" s="120"/>
      <c r="MBD2" s="120"/>
      <c r="MBE2" s="120"/>
      <c r="MBF2" s="120"/>
      <c r="MBG2" s="120"/>
      <c r="MBH2" s="120"/>
      <c r="MBI2" s="120"/>
      <c r="MBJ2" s="120"/>
      <c r="MBK2" s="120"/>
      <c r="MBL2" s="120"/>
      <c r="MBM2" s="120"/>
      <c r="MBN2" s="120"/>
      <c r="MBO2" s="120"/>
      <c r="MBP2" s="120"/>
      <c r="MBQ2" s="120"/>
      <c r="MBR2" s="120"/>
      <c r="MBS2" s="120"/>
      <c r="MBT2" s="120"/>
      <c r="MBU2" s="120"/>
      <c r="MBV2" s="120"/>
      <c r="MBW2" s="120"/>
      <c r="MBX2" s="120"/>
      <c r="MBY2" s="120"/>
      <c r="MBZ2" s="120"/>
      <c r="MCA2" s="120"/>
      <c r="MCB2" s="120"/>
      <c r="MCC2" s="120"/>
      <c r="MCD2" s="120"/>
      <c r="MCE2" s="120"/>
      <c r="MCF2" s="120"/>
      <c r="MCG2" s="120"/>
      <c r="MCH2" s="120"/>
      <c r="MCI2" s="120"/>
      <c r="MCJ2" s="120"/>
      <c r="MCK2" s="120"/>
      <c r="MCL2" s="120"/>
      <c r="MCM2" s="120"/>
      <c r="MCN2" s="120"/>
      <c r="MCO2" s="120"/>
      <c r="MCP2" s="120"/>
      <c r="MCQ2" s="120"/>
      <c r="MCR2" s="120"/>
      <c r="MCS2" s="120"/>
      <c r="MCT2" s="120"/>
      <c r="MCU2" s="120"/>
      <c r="MCV2" s="120"/>
      <c r="MCW2" s="120"/>
      <c r="MCX2" s="120"/>
      <c r="MCY2" s="120"/>
      <c r="MCZ2" s="120"/>
      <c r="MDA2" s="120"/>
      <c r="MDB2" s="120"/>
      <c r="MDC2" s="120"/>
      <c r="MDD2" s="120"/>
      <c r="MDE2" s="120"/>
      <c r="MDF2" s="120"/>
      <c r="MDG2" s="120"/>
      <c r="MDH2" s="120"/>
      <c r="MDI2" s="120"/>
      <c r="MDJ2" s="120"/>
      <c r="MDK2" s="120"/>
      <c r="MDL2" s="120"/>
      <c r="MDM2" s="120"/>
      <c r="MDN2" s="120"/>
      <c r="MDO2" s="120"/>
      <c r="MDP2" s="120"/>
      <c r="MDQ2" s="120"/>
      <c r="MDR2" s="120"/>
      <c r="MDS2" s="120"/>
      <c r="MDT2" s="120"/>
      <c r="MDU2" s="120"/>
      <c r="MDV2" s="120"/>
      <c r="MDW2" s="120"/>
      <c r="MDX2" s="120"/>
      <c r="MDY2" s="120"/>
      <c r="MDZ2" s="120"/>
      <c r="MEA2" s="120"/>
      <c r="MEB2" s="120"/>
      <c r="MEC2" s="120"/>
      <c r="MED2" s="120"/>
      <c r="MEE2" s="120"/>
      <c r="MEF2" s="120"/>
      <c r="MEG2" s="120"/>
      <c r="MEH2" s="120"/>
      <c r="MEI2" s="120"/>
      <c r="MEJ2" s="120"/>
      <c r="MEK2" s="120"/>
      <c r="MEL2" s="120"/>
      <c r="MEM2" s="120"/>
      <c r="MEN2" s="120"/>
      <c r="MEO2" s="120"/>
      <c r="MEP2" s="120"/>
      <c r="MEQ2" s="120"/>
      <c r="MER2" s="120"/>
      <c r="MES2" s="120"/>
      <c r="MET2" s="120"/>
      <c r="MEU2" s="120"/>
      <c r="MEV2" s="120"/>
      <c r="MEW2" s="120"/>
      <c r="MEX2" s="120"/>
      <c r="MEY2" s="120"/>
      <c r="MEZ2" s="120"/>
      <c r="MFA2" s="120"/>
      <c r="MFB2" s="120"/>
      <c r="MFC2" s="120"/>
      <c r="MFD2" s="120"/>
      <c r="MFE2" s="120"/>
      <c r="MFF2" s="120"/>
      <c r="MFG2" s="120"/>
      <c r="MFH2" s="120"/>
      <c r="MFI2" s="120"/>
      <c r="MFJ2" s="120"/>
      <c r="MFK2" s="120"/>
      <c r="MFL2" s="120"/>
      <c r="MFM2" s="120"/>
      <c r="MFN2" s="120"/>
      <c r="MFO2" s="120"/>
      <c r="MFP2" s="120"/>
      <c r="MFQ2" s="120"/>
      <c r="MFR2" s="120"/>
      <c r="MFS2" s="120"/>
      <c r="MFT2" s="120"/>
      <c r="MFU2" s="120"/>
      <c r="MFV2" s="120"/>
      <c r="MFW2" s="120"/>
      <c r="MFX2" s="120"/>
      <c r="MFY2" s="120"/>
      <c r="MFZ2" s="120"/>
      <c r="MGA2" s="120"/>
      <c r="MGB2" s="120"/>
      <c r="MGC2" s="120"/>
      <c r="MGD2" s="120"/>
      <c r="MGE2" s="120"/>
      <c r="MGF2" s="120"/>
      <c r="MGG2" s="120"/>
      <c r="MGH2" s="120"/>
      <c r="MGI2" s="120"/>
      <c r="MGJ2" s="120"/>
      <c r="MGK2" s="120"/>
      <c r="MGL2" s="120"/>
      <c r="MGM2" s="120"/>
      <c r="MGN2" s="120"/>
      <c r="MGO2" s="120"/>
      <c r="MGP2" s="120"/>
      <c r="MGQ2" s="120"/>
      <c r="MGR2" s="120"/>
      <c r="MGS2" s="120"/>
      <c r="MGT2" s="120"/>
      <c r="MGU2" s="120"/>
      <c r="MGV2" s="120"/>
      <c r="MGW2" s="120"/>
      <c r="MGX2" s="120"/>
      <c r="MGY2" s="120"/>
      <c r="MGZ2" s="120"/>
      <c r="MHA2" s="120"/>
      <c r="MHB2" s="120"/>
      <c r="MHC2" s="120"/>
      <c r="MHD2" s="120"/>
      <c r="MHE2" s="120"/>
      <c r="MHF2" s="120"/>
      <c r="MHG2" s="120"/>
      <c r="MHH2" s="120"/>
      <c r="MHI2" s="120"/>
      <c r="MHJ2" s="120"/>
      <c r="MHK2" s="120"/>
      <c r="MHL2" s="120"/>
      <c r="MHM2" s="120"/>
      <c r="MHN2" s="120"/>
      <c r="MHO2" s="120"/>
      <c r="MHP2" s="120"/>
      <c r="MHQ2" s="120"/>
      <c r="MHR2" s="120"/>
      <c r="MHS2" s="120"/>
      <c r="MHT2" s="120"/>
      <c r="MHU2" s="120"/>
      <c r="MHV2" s="120"/>
      <c r="MHW2" s="120"/>
      <c r="MHX2" s="120"/>
      <c r="MHY2" s="120"/>
      <c r="MHZ2" s="120"/>
      <c r="MIA2" s="120"/>
      <c r="MIB2" s="120"/>
      <c r="MIC2" s="120"/>
      <c r="MID2" s="120"/>
      <c r="MIE2" s="120"/>
      <c r="MIF2" s="120"/>
      <c r="MIG2" s="120"/>
      <c r="MIH2" s="120"/>
      <c r="MII2" s="120"/>
      <c r="MIJ2" s="120"/>
      <c r="MIK2" s="120"/>
      <c r="MIL2" s="120"/>
      <c r="MIM2" s="120"/>
      <c r="MIN2" s="120"/>
      <c r="MIO2" s="120"/>
      <c r="MIP2" s="120"/>
      <c r="MIQ2" s="120"/>
      <c r="MIR2" s="120"/>
      <c r="MIS2" s="120"/>
      <c r="MIT2" s="120"/>
      <c r="MIU2" s="120"/>
      <c r="MIV2" s="120"/>
      <c r="MIW2" s="120"/>
      <c r="MIX2" s="120"/>
      <c r="MIY2" s="120"/>
      <c r="MIZ2" s="120"/>
      <c r="MJA2" s="120"/>
      <c r="MJB2" s="120"/>
      <c r="MJC2" s="120"/>
      <c r="MJD2" s="120"/>
      <c r="MJE2" s="120"/>
      <c r="MJF2" s="120"/>
      <c r="MJG2" s="120"/>
      <c r="MJH2" s="120"/>
      <c r="MJI2" s="120"/>
      <c r="MJJ2" s="120"/>
      <c r="MJK2" s="120"/>
      <c r="MJL2" s="120"/>
      <c r="MJM2" s="120"/>
      <c r="MJN2" s="120"/>
      <c r="MJO2" s="120"/>
      <c r="MJP2" s="120"/>
      <c r="MJQ2" s="120"/>
      <c r="MJR2" s="120"/>
      <c r="MJS2" s="120"/>
      <c r="MJT2" s="120"/>
      <c r="MJU2" s="120"/>
      <c r="MJV2" s="120"/>
      <c r="MJW2" s="120"/>
      <c r="MJX2" s="120"/>
      <c r="MJY2" s="120"/>
      <c r="MJZ2" s="120"/>
      <c r="MKA2" s="120"/>
      <c r="MKB2" s="120"/>
      <c r="MKC2" s="120"/>
      <c r="MKD2" s="120"/>
      <c r="MKE2" s="120"/>
      <c r="MKF2" s="120"/>
      <c r="MKG2" s="120"/>
      <c r="MKH2" s="120"/>
      <c r="MKI2" s="120"/>
      <c r="MKJ2" s="120"/>
      <c r="MKK2" s="120"/>
      <c r="MKL2" s="120"/>
      <c r="MKM2" s="120"/>
      <c r="MKN2" s="120"/>
      <c r="MKO2" s="120"/>
      <c r="MKP2" s="120"/>
      <c r="MKQ2" s="120"/>
      <c r="MKR2" s="120"/>
      <c r="MKS2" s="120"/>
      <c r="MKT2" s="120"/>
      <c r="MKU2" s="120"/>
      <c r="MKV2" s="120"/>
      <c r="MKW2" s="120"/>
      <c r="MKX2" s="120"/>
      <c r="MKY2" s="120"/>
      <c r="MKZ2" s="120"/>
      <c r="MLA2" s="120"/>
      <c r="MLB2" s="120"/>
      <c r="MLC2" s="120"/>
      <c r="MLD2" s="120"/>
      <c r="MLE2" s="120"/>
      <c r="MLF2" s="120"/>
      <c r="MLG2" s="120"/>
      <c r="MLH2" s="120"/>
      <c r="MLI2" s="120"/>
      <c r="MLJ2" s="120"/>
      <c r="MLK2" s="120"/>
      <c r="MLL2" s="120"/>
      <c r="MLM2" s="120"/>
      <c r="MLN2" s="120"/>
      <c r="MLO2" s="120"/>
      <c r="MLP2" s="120"/>
      <c r="MLQ2" s="120"/>
      <c r="MLR2" s="120"/>
      <c r="MLS2" s="120"/>
      <c r="MLT2" s="120"/>
      <c r="MLU2" s="120"/>
      <c r="MLV2" s="120"/>
      <c r="MLW2" s="120"/>
      <c r="MLX2" s="120"/>
      <c r="MLY2" s="120"/>
      <c r="MLZ2" s="120"/>
      <c r="MMA2" s="120"/>
      <c r="MMB2" s="120"/>
      <c r="MMC2" s="120"/>
      <c r="MMD2" s="120"/>
      <c r="MME2" s="120"/>
      <c r="MMF2" s="120"/>
      <c r="MMG2" s="120"/>
      <c r="MMH2" s="120"/>
      <c r="MMI2" s="120"/>
      <c r="MMJ2" s="120"/>
      <c r="MMK2" s="120"/>
      <c r="MML2" s="120"/>
      <c r="MMM2" s="120"/>
      <c r="MMN2" s="120"/>
      <c r="MMO2" s="120"/>
      <c r="MMP2" s="120"/>
      <c r="MMQ2" s="120"/>
      <c r="MMR2" s="120"/>
      <c r="MMS2" s="120"/>
      <c r="MMT2" s="120"/>
      <c r="MMU2" s="120"/>
      <c r="MMV2" s="120"/>
      <c r="MMW2" s="120"/>
      <c r="MMX2" s="120"/>
      <c r="MMY2" s="120"/>
      <c r="MMZ2" s="120"/>
      <c r="MNA2" s="120"/>
      <c r="MNB2" s="120"/>
      <c r="MNC2" s="120"/>
      <c r="MND2" s="120"/>
      <c r="MNE2" s="120"/>
      <c r="MNF2" s="120"/>
      <c r="MNG2" s="120"/>
      <c r="MNH2" s="120"/>
      <c r="MNI2" s="120"/>
      <c r="MNJ2" s="120"/>
      <c r="MNK2" s="120"/>
      <c r="MNL2" s="120"/>
      <c r="MNM2" s="120"/>
      <c r="MNN2" s="120"/>
      <c r="MNO2" s="120"/>
      <c r="MNP2" s="120"/>
      <c r="MNQ2" s="120"/>
      <c r="MNR2" s="120"/>
      <c r="MNS2" s="120"/>
      <c r="MNT2" s="120"/>
      <c r="MNU2" s="120"/>
      <c r="MNV2" s="120"/>
      <c r="MNW2" s="120"/>
      <c r="MNX2" s="120"/>
      <c r="MNY2" s="120"/>
      <c r="MNZ2" s="120"/>
      <c r="MOA2" s="120"/>
      <c r="MOB2" s="120"/>
      <c r="MOC2" s="120"/>
      <c r="MOD2" s="120"/>
      <c r="MOE2" s="120"/>
      <c r="MOF2" s="120"/>
      <c r="MOG2" s="120"/>
      <c r="MOH2" s="120"/>
      <c r="MOI2" s="120"/>
      <c r="MOJ2" s="120"/>
      <c r="MOK2" s="120"/>
      <c r="MOL2" s="120"/>
      <c r="MOM2" s="120"/>
      <c r="MON2" s="120"/>
      <c r="MOO2" s="120"/>
      <c r="MOP2" s="120"/>
      <c r="MOQ2" s="120"/>
      <c r="MOR2" s="120"/>
      <c r="MOS2" s="120"/>
      <c r="MOT2" s="120"/>
      <c r="MOU2" s="120"/>
      <c r="MOV2" s="120"/>
      <c r="MOW2" s="120"/>
      <c r="MOX2" s="120"/>
      <c r="MOY2" s="120"/>
      <c r="MOZ2" s="120"/>
      <c r="MPA2" s="120"/>
      <c r="MPB2" s="120"/>
      <c r="MPC2" s="120"/>
      <c r="MPD2" s="120"/>
      <c r="MPE2" s="120"/>
      <c r="MPF2" s="120"/>
      <c r="MPG2" s="120"/>
      <c r="MPH2" s="120"/>
      <c r="MPI2" s="120"/>
      <c r="MPJ2" s="120"/>
      <c r="MPK2" s="120"/>
      <c r="MPL2" s="120"/>
      <c r="MPM2" s="120"/>
      <c r="MPN2" s="120"/>
      <c r="MPO2" s="120"/>
      <c r="MPP2" s="120"/>
      <c r="MPQ2" s="120"/>
      <c r="MPR2" s="120"/>
      <c r="MPS2" s="120"/>
      <c r="MPT2" s="120"/>
      <c r="MPU2" s="120"/>
      <c r="MPV2" s="120"/>
      <c r="MPW2" s="120"/>
      <c r="MPX2" s="120"/>
      <c r="MPY2" s="120"/>
      <c r="MPZ2" s="120"/>
      <c r="MQA2" s="120"/>
      <c r="MQB2" s="120"/>
      <c r="MQC2" s="120"/>
      <c r="MQD2" s="120"/>
      <c r="MQE2" s="120"/>
      <c r="MQF2" s="120"/>
      <c r="MQG2" s="120"/>
      <c r="MQH2" s="120"/>
      <c r="MQI2" s="120"/>
      <c r="MQJ2" s="120"/>
      <c r="MQK2" s="120"/>
      <c r="MQL2" s="120"/>
      <c r="MQM2" s="120"/>
      <c r="MQN2" s="120"/>
      <c r="MQO2" s="120"/>
      <c r="MQP2" s="120"/>
      <c r="MQQ2" s="120"/>
      <c r="MQR2" s="120"/>
      <c r="MQS2" s="120"/>
      <c r="MQT2" s="120"/>
      <c r="MQU2" s="120"/>
      <c r="MQV2" s="120"/>
      <c r="MQW2" s="120"/>
      <c r="MQX2" s="120"/>
      <c r="MQY2" s="120"/>
      <c r="MQZ2" s="120"/>
      <c r="MRA2" s="120"/>
      <c r="MRB2" s="120"/>
      <c r="MRC2" s="120"/>
      <c r="MRD2" s="120"/>
      <c r="MRE2" s="120"/>
      <c r="MRF2" s="120"/>
      <c r="MRG2" s="120"/>
      <c r="MRH2" s="120"/>
      <c r="MRI2" s="120"/>
      <c r="MRJ2" s="120"/>
      <c r="MRK2" s="120"/>
      <c r="MRL2" s="120"/>
      <c r="MRM2" s="120"/>
      <c r="MRN2" s="120"/>
      <c r="MRO2" s="120"/>
      <c r="MRP2" s="120"/>
      <c r="MRQ2" s="120"/>
      <c r="MRR2" s="120"/>
      <c r="MRS2" s="120"/>
      <c r="MRT2" s="120"/>
      <c r="MRU2" s="120"/>
      <c r="MRV2" s="120"/>
      <c r="MRW2" s="120"/>
      <c r="MRX2" s="120"/>
      <c r="MRY2" s="120"/>
      <c r="MRZ2" s="120"/>
      <c r="MSA2" s="120"/>
      <c r="MSB2" s="120"/>
      <c r="MSC2" s="120"/>
      <c r="MSD2" s="120"/>
      <c r="MSE2" s="120"/>
      <c r="MSF2" s="120"/>
      <c r="MSG2" s="120"/>
      <c r="MSH2" s="120"/>
      <c r="MSI2" s="120"/>
      <c r="MSJ2" s="120"/>
      <c r="MSK2" s="120"/>
      <c r="MSL2" s="120"/>
      <c r="MSM2" s="120"/>
      <c r="MSN2" s="120"/>
      <c r="MSO2" s="120"/>
      <c r="MSP2" s="120"/>
      <c r="MSQ2" s="120"/>
      <c r="MSR2" s="120"/>
      <c r="MSS2" s="120"/>
      <c r="MST2" s="120"/>
      <c r="MSU2" s="120"/>
      <c r="MSV2" s="120"/>
      <c r="MSW2" s="120"/>
      <c r="MSX2" s="120"/>
      <c r="MSY2" s="120"/>
      <c r="MSZ2" s="120"/>
      <c r="MTA2" s="120"/>
      <c r="MTB2" s="120"/>
      <c r="MTC2" s="120"/>
      <c r="MTD2" s="120"/>
      <c r="MTE2" s="120"/>
      <c r="MTF2" s="120"/>
      <c r="MTG2" s="120"/>
      <c r="MTH2" s="120"/>
      <c r="MTI2" s="120"/>
      <c r="MTJ2" s="120"/>
      <c r="MTK2" s="120"/>
      <c r="MTL2" s="120"/>
      <c r="MTM2" s="120"/>
      <c r="MTN2" s="120"/>
      <c r="MTO2" s="120"/>
      <c r="MTP2" s="120"/>
      <c r="MTQ2" s="120"/>
      <c r="MTR2" s="120"/>
      <c r="MTS2" s="120"/>
      <c r="MTT2" s="120"/>
      <c r="MTU2" s="120"/>
      <c r="MTV2" s="120"/>
      <c r="MTW2" s="120"/>
      <c r="MTX2" s="120"/>
      <c r="MTY2" s="120"/>
      <c r="MTZ2" s="120"/>
      <c r="MUA2" s="120"/>
      <c r="MUB2" s="120"/>
      <c r="MUC2" s="120"/>
      <c r="MUD2" s="120"/>
      <c r="MUE2" s="120"/>
      <c r="MUF2" s="120"/>
      <c r="MUG2" s="120"/>
      <c r="MUH2" s="120"/>
      <c r="MUI2" s="120"/>
      <c r="MUJ2" s="120"/>
      <c r="MUK2" s="120"/>
      <c r="MUL2" s="120"/>
      <c r="MUM2" s="120"/>
      <c r="MUN2" s="120"/>
      <c r="MUO2" s="120"/>
      <c r="MUP2" s="120"/>
      <c r="MUQ2" s="120"/>
      <c r="MUR2" s="120"/>
      <c r="MUS2" s="120"/>
      <c r="MUT2" s="120"/>
      <c r="MUU2" s="120"/>
      <c r="MUV2" s="120"/>
      <c r="MUW2" s="120"/>
      <c r="MUX2" s="120"/>
      <c r="MUY2" s="120"/>
      <c r="MUZ2" s="120"/>
      <c r="MVA2" s="120"/>
      <c r="MVB2" s="120"/>
      <c r="MVC2" s="120"/>
      <c r="MVD2" s="120"/>
      <c r="MVE2" s="120"/>
      <c r="MVF2" s="120"/>
      <c r="MVG2" s="120"/>
      <c r="MVH2" s="120"/>
      <c r="MVI2" s="120"/>
      <c r="MVJ2" s="120"/>
      <c r="MVK2" s="120"/>
      <c r="MVL2" s="120"/>
      <c r="MVM2" s="120"/>
      <c r="MVN2" s="120"/>
      <c r="MVO2" s="120"/>
      <c r="MVP2" s="120"/>
      <c r="MVQ2" s="120"/>
      <c r="MVR2" s="120"/>
      <c r="MVS2" s="120"/>
      <c r="MVT2" s="120"/>
      <c r="MVU2" s="120"/>
      <c r="MVV2" s="120"/>
      <c r="MVW2" s="120"/>
      <c r="MVX2" s="120"/>
      <c r="MVY2" s="120"/>
      <c r="MVZ2" s="120"/>
      <c r="MWA2" s="120"/>
      <c r="MWB2" s="120"/>
      <c r="MWC2" s="120"/>
      <c r="MWD2" s="120"/>
      <c r="MWE2" s="120"/>
      <c r="MWF2" s="120"/>
      <c r="MWG2" s="120"/>
      <c r="MWH2" s="120"/>
      <c r="MWI2" s="120"/>
      <c r="MWJ2" s="120"/>
      <c r="MWK2" s="120"/>
      <c r="MWL2" s="120"/>
      <c r="MWM2" s="120"/>
      <c r="MWN2" s="120"/>
      <c r="MWO2" s="120"/>
      <c r="MWP2" s="120"/>
      <c r="MWQ2" s="120"/>
      <c r="MWR2" s="120"/>
      <c r="MWS2" s="120"/>
      <c r="MWT2" s="120"/>
      <c r="MWU2" s="120"/>
      <c r="MWV2" s="120"/>
      <c r="MWW2" s="120"/>
      <c r="MWX2" s="120"/>
      <c r="MWY2" s="120"/>
      <c r="MWZ2" s="120"/>
      <c r="MXA2" s="120"/>
      <c r="MXB2" s="120"/>
      <c r="MXC2" s="120"/>
      <c r="MXD2" s="120"/>
      <c r="MXE2" s="120"/>
      <c r="MXF2" s="120"/>
      <c r="MXG2" s="120"/>
      <c r="MXH2" s="120"/>
      <c r="MXI2" s="120"/>
      <c r="MXJ2" s="120"/>
      <c r="MXK2" s="120"/>
      <c r="MXL2" s="120"/>
      <c r="MXM2" s="120"/>
      <c r="MXN2" s="120"/>
      <c r="MXO2" s="120"/>
      <c r="MXP2" s="120"/>
      <c r="MXQ2" s="120"/>
      <c r="MXR2" s="120"/>
      <c r="MXS2" s="120"/>
      <c r="MXT2" s="120"/>
      <c r="MXU2" s="120"/>
      <c r="MXV2" s="120"/>
      <c r="MXW2" s="120"/>
      <c r="MXX2" s="120"/>
      <c r="MXY2" s="120"/>
      <c r="MXZ2" s="120"/>
      <c r="MYA2" s="120"/>
      <c r="MYB2" s="120"/>
      <c r="MYC2" s="120"/>
      <c r="MYD2" s="120"/>
      <c r="MYE2" s="120"/>
      <c r="MYF2" s="120"/>
      <c r="MYG2" s="120"/>
      <c r="MYH2" s="120"/>
      <c r="MYI2" s="120"/>
      <c r="MYJ2" s="120"/>
      <c r="MYK2" s="120"/>
      <c r="MYL2" s="120"/>
      <c r="MYM2" s="120"/>
      <c r="MYN2" s="120"/>
      <c r="MYO2" s="120"/>
      <c r="MYP2" s="120"/>
      <c r="MYQ2" s="120"/>
      <c r="MYR2" s="120"/>
      <c r="MYS2" s="120"/>
      <c r="MYT2" s="120"/>
      <c r="MYU2" s="120"/>
      <c r="MYV2" s="120"/>
      <c r="MYW2" s="120"/>
      <c r="MYX2" s="120"/>
      <c r="MYY2" s="120"/>
      <c r="MYZ2" s="120"/>
      <c r="MZA2" s="120"/>
      <c r="MZB2" s="120"/>
      <c r="MZC2" s="120"/>
      <c r="MZD2" s="120"/>
      <c r="MZE2" s="120"/>
      <c r="MZF2" s="120"/>
      <c r="MZG2" s="120"/>
      <c r="MZH2" s="120"/>
      <c r="MZI2" s="120"/>
      <c r="MZJ2" s="120"/>
      <c r="MZK2" s="120"/>
      <c r="MZL2" s="120"/>
      <c r="MZM2" s="120"/>
      <c r="MZN2" s="120"/>
      <c r="MZO2" s="120"/>
      <c r="MZP2" s="120"/>
      <c r="MZQ2" s="120"/>
      <c r="MZR2" s="120"/>
      <c r="MZS2" s="120"/>
      <c r="MZT2" s="120"/>
      <c r="MZU2" s="120"/>
      <c r="MZV2" s="120"/>
      <c r="MZW2" s="120"/>
      <c r="MZX2" s="120"/>
      <c r="MZY2" s="120"/>
      <c r="MZZ2" s="120"/>
      <c r="NAA2" s="120"/>
      <c r="NAB2" s="120"/>
      <c r="NAC2" s="120"/>
      <c r="NAD2" s="120"/>
      <c r="NAE2" s="120"/>
      <c r="NAF2" s="120"/>
      <c r="NAG2" s="120"/>
      <c r="NAH2" s="120"/>
      <c r="NAI2" s="120"/>
      <c r="NAJ2" s="120"/>
      <c r="NAK2" s="120"/>
      <c r="NAL2" s="120"/>
      <c r="NAM2" s="120"/>
      <c r="NAN2" s="120"/>
      <c r="NAO2" s="120"/>
      <c r="NAP2" s="120"/>
      <c r="NAQ2" s="120"/>
      <c r="NAR2" s="120"/>
      <c r="NAS2" s="120"/>
      <c r="NAT2" s="120"/>
      <c r="NAU2" s="120"/>
      <c r="NAV2" s="120"/>
      <c r="NAW2" s="120"/>
      <c r="NAX2" s="120"/>
      <c r="NAY2" s="120"/>
      <c r="NAZ2" s="120"/>
      <c r="NBA2" s="120"/>
      <c r="NBB2" s="120"/>
      <c r="NBC2" s="120"/>
      <c r="NBD2" s="120"/>
      <c r="NBE2" s="120"/>
      <c r="NBF2" s="120"/>
      <c r="NBG2" s="120"/>
      <c r="NBH2" s="120"/>
      <c r="NBI2" s="120"/>
      <c r="NBJ2" s="120"/>
      <c r="NBK2" s="120"/>
      <c r="NBL2" s="120"/>
      <c r="NBM2" s="120"/>
      <c r="NBN2" s="120"/>
      <c r="NBO2" s="120"/>
      <c r="NBP2" s="120"/>
      <c r="NBQ2" s="120"/>
      <c r="NBR2" s="120"/>
      <c r="NBS2" s="120"/>
      <c r="NBT2" s="120"/>
      <c r="NBU2" s="120"/>
      <c r="NBV2" s="120"/>
      <c r="NBW2" s="120"/>
      <c r="NBX2" s="120"/>
      <c r="NBY2" s="120"/>
      <c r="NBZ2" s="120"/>
      <c r="NCA2" s="120"/>
      <c r="NCB2" s="120"/>
      <c r="NCC2" s="120"/>
      <c r="NCD2" s="120"/>
      <c r="NCE2" s="120"/>
      <c r="NCF2" s="120"/>
      <c r="NCG2" s="120"/>
      <c r="NCH2" s="120"/>
      <c r="NCI2" s="120"/>
      <c r="NCJ2" s="120"/>
      <c r="NCK2" s="120"/>
      <c r="NCL2" s="120"/>
      <c r="NCM2" s="120"/>
      <c r="NCN2" s="120"/>
      <c r="NCO2" s="120"/>
      <c r="NCP2" s="120"/>
      <c r="NCQ2" s="120"/>
      <c r="NCR2" s="120"/>
      <c r="NCS2" s="120"/>
      <c r="NCT2" s="120"/>
      <c r="NCU2" s="120"/>
      <c r="NCV2" s="120"/>
      <c r="NCW2" s="120"/>
      <c r="NCX2" s="120"/>
      <c r="NCY2" s="120"/>
      <c r="NCZ2" s="120"/>
      <c r="NDA2" s="120"/>
      <c r="NDB2" s="120"/>
      <c r="NDC2" s="120"/>
      <c r="NDD2" s="120"/>
      <c r="NDE2" s="120"/>
      <c r="NDF2" s="120"/>
      <c r="NDG2" s="120"/>
      <c r="NDH2" s="120"/>
      <c r="NDI2" s="120"/>
      <c r="NDJ2" s="120"/>
      <c r="NDK2" s="120"/>
      <c r="NDL2" s="120"/>
      <c r="NDM2" s="120"/>
      <c r="NDN2" s="120"/>
      <c r="NDO2" s="120"/>
      <c r="NDP2" s="120"/>
      <c r="NDQ2" s="120"/>
      <c r="NDR2" s="120"/>
      <c r="NDS2" s="120"/>
      <c r="NDT2" s="120"/>
      <c r="NDU2" s="120"/>
      <c r="NDV2" s="120"/>
      <c r="NDW2" s="120"/>
      <c r="NDX2" s="120"/>
      <c r="NDY2" s="120"/>
      <c r="NDZ2" s="120"/>
      <c r="NEA2" s="120"/>
      <c r="NEB2" s="120"/>
      <c r="NEC2" s="120"/>
      <c r="NED2" s="120"/>
      <c r="NEE2" s="120"/>
      <c r="NEF2" s="120"/>
      <c r="NEG2" s="120"/>
      <c r="NEH2" s="120"/>
      <c r="NEI2" s="120"/>
      <c r="NEJ2" s="120"/>
      <c r="NEK2" s="120"/>
      <c r="NEL2" s="120"/>
      <c r="NEM2" s="120"/>
      <c r="NEN2" s="120"/>
      <c r="NEO2" s="120"/>
      <c r="NEP2" s="120"/>
      <c r="NEQ2" s="120"/>
      <c r="NER2" s="120"/>
      <c r="NES2" s="120"/>
      <c r="NET2" s="120"/>
      <c r="NEU2" s="120"/>
      <c r="NEV2" s="120"/>
      <c r="NEW2" s="120"/>
      <c r="NEX2" s="120"/>
      <c r="NEY2" s="120"/>
      <c r="NEZ2" s="120"/>
      <c r="NFA2" s="120"/>
      <c r="NFB2" s="120"/>
      <c r="NFC2" s="120"/>
      <c r="NFD2" s="120"/>
      <c r="NFE2" s="120"/>
      <c r="NFF2" s="120"/>
      <c r="NFG2" s="120"/>
      <c r="NFH2" s="120"/>
      <c r="NFI2" s="120"/>
      <c r="NFJ2" s="120"/>
      <c r="NFK2" s="120"/>
      <c r="NFL2" s="120"/>
      <c r="NFM2" s="120"/>
      <c r="NFN2" s="120"/>
      <c r="NFO2" s="120"/>
      <c r="NFP2" s="120"/>
      <c r="NFQ2" s="120"/>
      <c r="NFR2" s="120"/>
      <c r="NFS2" s="120"/>
      <c r="NFT2" s="120"/>
      <c r="NFU2" s="120"/>
      <c r="NFV2" s="120"/>
      <c r="NFW2" s="120"/>
      <c r="NFX2" s="120"/>
      <c r="NFY2" s="120"/>
      <c r="NFZ2" s="120"/>
      <c r="NGA2" s="120"/>
      <c r="NGB2" s="120"/>
      <c r="NGC2" s="120"/>
      <c r="NGD2" s="120"/>
      <c r="NGE2" s="120"/>
      <c r="NGF2" s="120"/>
      <c r="NGG2" s="120"/>
      <c r="NGH2" s="120"/>
      <c r="NGI2" s="120"/>
      <c r="NGJ2" s="120"/>
      <c r="NGK2" s="120"/>
      <c r="NGL2" s="120"/>
      <c r="NGM2" s="120"/>
      <c r="NGN2" s="120"/>
      <c r="NGO2" s="120"/>
      <c r="NGP2" s="120"/>
      <c r="NGQ2" s="120"/>
      <c r="NGR2" s="120"/>
      <c r="NGS2" s="120"/>
      <c r="NGT2" s="120"/>
      <c r="NGU2" s="120"/>
      <c r="NGV2" s="120"/>
      <c r="NGW2" s="120"/>
      <c r="NGX2" s="120"/>
      <c r="NGY2" s="120"/>
      <c r="NGZ2" s="120"/>
      <c r="NHA2" s="120"/>
      <c r="NHB2" s="120"/>
      <c r="NHC2" s="120"/>
      <c r="NHD2" s="120"/>
      <c r="NHE2" s="120"/>
      <c r="NHF2" s="120"/>
      <c r="NHG2" s="120"/>
      <c r="NHH2" s="120"/>
      <c r="NHI2" s="120"/>
      <c r="NHJ2" s="120"/>
      <c r="NHK2" s="120"/>
      <c r="NHL2" s="120"/>
      <c r="NHM2" s="120"/>
      <c r="NHN2" s="120"/>
      <c r="NHO2" s="120"/>
      <c r="NHP2" s="120"/>
      <c r="NHQ2" s="120"/>
      <c r="NHR2" s="120"/>
      <c r="NHS2" s="120"/>
      <c r="NHT2" s="120"/>
      <c r="NHU2" s="120"/>
      <c r="NHV2" s="120"/>
      <c r="NHW2" s="120"/>
      <c r="NHX2" s="120"/>
      <c r="NHY2" s="120"/>
      <c r="NHZ2" s="120"/>
      <c r="NIA2" s="120"/>
      <c r="NIB2" s="120"/>
      <c r="NIC2" s="120"/>
      <c r="NID2" s="120"/>
      <c r="NIE2" s="120"/>
      <c r="NIF2" s="120"/>
      <c r="NIG2" s="120"/>
      <c r="NIH2" s="120"/>
      <c r="NII2" s="120"/>
      <c r="NIJ2" s="120"/>
      <c r="NIK2" s="120"/>
      <c r="NIL2" s="120"/>
      <c r="NIM2" s="120"/>
      <c r="NIN2" s="120"/>
      <c r="NIO2" s="120"/>
      <c r="NIP2" s="120"/>
      <c r="NIQ2" s="120"/>
      <c r="NIR2" s="120"/>
      <c r="NIS2" s="120"/>
      <c r="NIT2" s="120"/>
      <c r="NIU2" s="120"/>
      <c r="NIV2" s="120"/>
      <c r="NIW2" s="120"/>
      <c r="NIX2" s="120"/>
      <c r="NIY2" s="120"/>
      <c r="NIZ2" s="120"/>
      <c r="NJA2" s="120"/>
      <c r="NJB2" s="120"/>
      <c r="NJC2" s="120"/>
      <c r="NJD2" s="120"/>
      <c r="NJE2" s="120"/>
      <c r="NJF2" s="120"/>
      <c r="NJG2" s="120"/>
      <c r="NJH2" s="120"/>
      <c r="NJI2" s="120"/>
      <c r="NJJ2" s="120"/>
      <c r="NJK2" s="120"/>
      <c r="NJL2" s="120"/>
      <c r="NJM2" s="120"/>
      <c r="NJN2" s="120"/>
      <c r="NJO2" s="120"/>
      <c r="NJP2" s="120"/>
      <c r="NJQ2" s="120"/>
      <c r="NJR2" s="120"/>
      <c r="NJS2" s="120"/>
      <c r="NJT2" s="120"/>
      <c r="NJU2" s="120"/>
      <c r="NJV2" s="120"/>
      <c r="NJW2" s="120"/>
      <c r="NJX2" s="120"/>
      <c r="NJY2" s="120"/>
      <c r="NJZ2" s="120"/>
      <c r="NKA2" s="120"/>
      <c r="NKB2" s="120"/>
      <c r="NKC2" s="120"/>
      <c r="NKD2" s="120"/>
      <c r="NKE2" s="120"/>
      <c r="NKF2" s="120"/>
      <c r="NKG2" s="120"/>
      <c r="NKH2" s="120"/>
      <c r="NKI2" s="120"/>
      <c r="NKJ2" s="120"/>
      <c r="NKK2" s="120"/>
      <c r="NKL2" s="120"/>
      <c r="NKM2" s="120"/>
      <c r="NKN2" s="120"/>
      <c r="NKO2" s="120"/>
      <c r="NKP2" s="120"/>
      <c r="NKQ2" s="120"/>
      <c r="NKR2" s="120"/>
      <c r="NKS2" s="120"/>
      <c r="NKT2" s="120"/>
      <c r="NKU2" s="120"/>
      <c r="NKV2" s="120"/>
      <c r="NKW2" s="120"/>
      <c r="NKX2" s="120"/>
      <c r="NKY2" s="120"/>
      <c r="NKZ2" s="120"/>
      <c r="NLA2" s="120"/>
      <c r="NLB2" s="120"/>
      <c r="NLC2" s="120"/>
      <c r="NLD2" s="120"/>
      <c r="NLE2" s="120"/>
      <c r="NLF2" s="120"/>
      <c r="NLG2" s="120"/>
      <c r="NLH2" s="120"/>
      <c r="NLI2" s="120"/>
      <c r="NLJ2" s="120"/>
      <c r="NLK2" s="120"/>
      <c r="NLL2" s="120"/>
      <c r="NLM2" s="120"/>
      <c r="NLN2" s="120"/>
      <c r="NLO2" s="120"/>
      <c r="NLP2" s="120"/>
      <c r="NLQ2" s="120"/>
      <c r="NLR2" s="120"/>
      <c r="NLS2" s="120"/>
      <c r="NLT2" s="120"/>
      <c r="NLU2" s="120"/>
      <c r="NLV2" s="120"/>
      <c r="NLW2" s="120"/>
      <c r="NLX2" s="120"/>
      <c r="NLY2" s="120"/>
      <c r="NLZ2" s="120"/>
      <c r="NMA2" s="120"/>
      <c r="NMB2" s="120"/>
      <c r="NMC2" s="120"/>
      <c r="NMD2" s="120"/>
      <c r="NME2" s="120"/>
      <c r="NMF2" s="120"/>
      <c r="NMG2" s="120"/>
      <c r="NMH2" s="120"/>
      <c r="NMI2" s="120"/>
      <c r="NMJ2" s="120"/>
      <c r="NMK2" s="120"/>
      <c r="NML2" s="120"/>
      <c r="NMM2" s="120"/>
      <c r="NMN2" s="120"/>
      <c r="NMO2" s="120"/>
      <c r="NMP2" s="120"/>
      <c r="NMQ2" s="120"/>
      <c r="NMR2" s="120"/>
      <c r="NMS2" s="120"/>
      <c r="NMT2" s="120"/>
      <c r="NMU2" s="120"/>
      <c r="NMV2" s="120"/>
      <c r="NMW2" s="120"/>
      <c r="NMX2" s="120"/>
      <c r="NMY2" s="120"/>
      <c r="NMZ2" s="120"/>
      <c r="NNA2" s="120"/>
      <c r="NNB2" s="120"/>
      <c r="NNC2" s="120"/>
      <c r="NND2" s="120"/>
      <c r="NNE2" s="120"/>
      <c r="NNF2" s="120"/>
      <c r="NNG2" s="120"/>
      <c r="NNH2" s="120"/>
      <c r="NNI2" s="120"/>
      <c r="NNJ2" s="120"/>
      <c r="NNK2" s="120"/>
      <c r="NNL2" s="120"/>
      <c r="NNM2" s="120"/>
      <c r="NNN2" s="120"/>
      <c r="NNO2" s="120"/>
      <c r="NNP2" s="120"/>
      <c r="NNQ2" s="120"/>
      <c r="NNR2" s="120"/>
      <c r="NNS2" s="120"/>
      <c r="NNT2" s="120"/>
      <c r="NNU2" s="120"/>
      <c r="NNV2" s="120"/>
      <c r="NNW2" s="120"/>
      <c r="NNX2" s="120"/>
      <c r="NNY2" s="120"/>
      <c r="NNZ2" s="120"/>
      <c r="NOA2" s="120"/>
      <c r="NOB2" s="120"/>
      <c r="NOC2" s="120"/>
      <c r="NOD2" s="120"/>
      <c r="NOE2" s="120"/>
      <c r="NOF2" s="120"/>
      <c r="NOG2" s="120"/>
      <c r="NOH2" s="120"/>
      <c r="NOI2" s="120"/>
      <c r="NOJ2" s="120"/>
      <c r="NOK2" s="120"/>
      <c r="NOL2" s="120"/>
      <c r="NOM2" s="120"/>
      <c r="NON2" s="120"/>
      <c r="NOO2" s="120"/>
      <c r="NOP2" s="120"/>
      <c r="NOQ2" s="120"/>
      <c r="NOR2" s="120"/>
      <c r="NOS2" s="120"/>
      <c r="NOT2" s="120"/>
      <c r="NOU2" s="120"/>
      <c r="NOV2" s="120"/>
      <c r="NOW2" s="120"/>
      <c r="NOX2" s="120"/>
      <c r="NOY2" s="120"/>
      <c r="NOZ2" s="120"/>
      <c r="NPA2" s="120"/>
      <c r="NPB2" s="120"/>
      <c r="NPC2" s="120"/>
      <c r="NPD2" s="120"/>
      <c r="NPE2" s="120"/>
      <c r="NPF2" s="120"/>
      <c r="NPG2" s="120"/>
      <c r="NPH2" s="120"/>
      <c r="NPI2" s="120"/>
      <c r="NPJ2" s="120"/>
      <c r="NPK2" s="120"/>
      <c r="NPL2" s="120"/>
      <c r="NPM2" s="120"/>
      <c r="NPN2" s="120"/>
      <c r="NPO2" s="120"/>
      <c r="NPP2" s="120"/>
      <c r="NPQ2" s="120"/>
      <c r="NPR2" s="120"/>
      <c r="NPS2" s="120"/>
      <c r="NPT2" s="120"/>
      <c r="NPU2" s="120"/>
      <c r="NPV2" s="120"/>
      <c r="NPW2" s="120"/>
      <c r="NPX2" s="120"/>
      <c r="NPY2" s="120"/>
      <c r="NPZ2" s="120"/>
      <c r="NQA2" s="120"/>
      <c r="NQB2" s="120"/>
      <c r="NQC2" s="120"/>
      <c r="NQD2" s="120"/>
      <c r="NQE2" s="120"/>
      <c r="NQF2" s="120"/>
      <c r="NQG2" s="120"/>
      <c r="NQH2" s="120"/>
      <c r="NQI2" s="120"/>
      <c r="NQJ2" s="120"/>
      <c r="NQK2" s="120"/>
      <c r="NQL2" s="120"/>
      <c r="NQM2" s="120"/>
      <c r="NQN2" s="120"/>
      <c r="NQO2" s="120"/>
      <c r="NQP2" s="120"/>
      <c r="NQQ2" s="120"/>
      <c r="NQR2" s="120"/>
      <c r="NQS2" s="120"/>
      <c r="NQT2" s="120"/>
      <c r="NQU2" s="120"/>
      <c r="NQV2" s="120"/>
      <c r="NQW2" s="120"/>
      <c r="NQX2" s="120"/>
      <c r="NQY2" s="120"/>
      <c r="NQZ2" s="120"/>
      <c r="NRA2" s="120"/>
      <c r="NRB2" s="120"/>
      <c r="NRC2" s="120"/>
      <c r="NRD2" s="120"/>
      <c r="NRE2" s="120"/>
      <c r="NRF2" s="120"/>
      <c r="NRG2" s="120"/>
      <c r="NRH2" s="120"/>
      <c r="NRI2" s="120"/>
      <c r="NRJ2" s="120"/>
      <c r="NRK2" s="120"/>
      <c r="NRL2" s="120"/>
      <c r="NRM2" s="120"/>
      <c r="NRN2" s="120"/>
      <c r="NRO2" s="120"/>
      <c r="NRP2" s="120"/>
      <c r="NRQ2" s="120"/>
      <c r="NRR2" s="120"/>
      <c r="NRS2" s="120"/>
      <c r="NRT2" s="120"/>
      <c r="NRU2" s="120"/>
      <c r="NRV2" s="120"/>
      <c r="NRW2" s="120"/>
      <c r="NRX2" s="120"/>
      <c r="NRY2" s="120"/>
      <c r="NRZ2" s="120"/>
      <c r="NSA2" s="120"/>
      <c r="NSB2" s="120"/>
      <c r="NSC2" s="120"/>
      <c r="NSD2" s="120"/>
      <c r="NSE2" s="120"/>
      <c r="NSF2" s="120"/>
      <c r="NSG2" s="120"/>
      <c r="NSH2" s="120"/>
      <c r="NSI2" s="120"/>
      <c r="NSJ2" s="120"/>
      <c r="NSK2" s="120"/>
      <c r="NSL2" s="120"/>
      <c r="NSM2" s="120"/>
      <c r="NSN2" s="120"/>
      <c r="NSO2" s="120"/>
      <c r="NSP2" s="120"/>
      <c r="NSQ2" s="120"/>
      <c r="NSR2" s="120"/>
      <c r="NSS2" s="120"/>
      <c r="NST2" s="120"/>
      <c r="NSU2" s="120"/>
      <c r="NSV2" s="120"/>
      <c r="NSW2" s="120"/>
      <c r="NSX2" s="120"/>
      <c r="NSY2" s="120"/>
      <c r="NSZ2" s="120"/>
      <c r="NTA2" s="120"/>
      <c r="NTB2" s="120"/>
      <c r="NTC2" s="120"/>
      <c r="NTD2" s="120"/>
      <c r="NTE2" s="120"/>
      <c r="NTF2" s="120"/>
      <c r="NTG2" s="120"/>
      <c r="NTH2" s="120"/>
      <c r="NTI2" s="120"/>
      <c r="NTJ2" s="120"/>
      <c r="NTK2" s="120"/>
      <c r="NTL2" s="120"/>
      <c r="NTM2" s="120"/>
      <c r="NTN2" s="120"/>
      <c r="NTO2" s="120"/>
      <c r="NTP2" s="120"/>
      <c r="NTQ2" s="120"/>
      <c r="NTR2" s="120"/>
      <c r="NTS2" s="120"/>
      <c r="NTT2" s="120"/>
      <c r="NTU2" s="120"/>
      <c r="NTV2" s="120"/>
      <c r="NTW2" s="120"/>
      <c r="NTX2" s="120"/>
      <c r="NTY2" s="120"/>
      <c r="NTZ2" s="120"/>
      <c r="NUA2" s="120"/>
      <c r="NUB2" s="120"/>
      <c r="NUC2" s="120"/>
      <c r="NUD2" s="120"/>
      <c r="NUE2" s="120"/>
      <c r="NUF2" s="120"/>
      <c r="NUG2" s="120"/>
      <c r="NUH2" s="120"/>
      <c r="NUI2" s="120"/>
      <c r="NUJ2" s="120"/>
      <c r="NUK2" s="120"/>
      <c r="NUL2" s="120"/>
      <c r="NUM2" s="120"/>
      <c r="NUN2" s="120"/>
      <c r="NUO2" s="120"/>
      <c r="NUP2" s="120"/>
      <c r="NUQ2" s="120"/>
      <c r="NUR2" s="120"/>
      <c r="NUS2" s="120"/>
      <c r="NUT2" s="120"/>
      <c r="NUU2" s="120"/>
      <c r="NUV2" s="120"/>
      <c r="NUW2" s="120"/>
      <c r="NUX2" s="120"/>
      <c r="NUY2" s="120"/>
      <c r="NUZ2" s="120"/>
      <c r="NVA2" s="120"/>
      <c r="NVB2" s="120"/>
      <c r="NVC2" s="120"/>
      <c r="NVD2" s="120"/>
      <c r="NVE2" s="120"/>
      <c r="NVF2" s="120"/>
      <c r="NVG2" s="120"/>
      <c r="NVH2" s="120"/>
      <c r="NVI2" s="120"/>
      <c r="NVJ2" s="120"/>
      <c r="NVK2" s="120"/>
      <c r="NVL2" s="120"/>
      <c r="NVM2" s="120"/>
      <c r="NVN2" s="120"/>
      <c r="NVO2" s="120"/>
      <c r="NVP2" s="120"/>
      <c r="NVQ2" s="120"/>
      <c r="NVR2" s="120"/>
      <c r="NVS2" s="120"/>
      <c r="NVT2" s="120"/>
      <c r="NVU2" s="120"/>
      <c r="NVV2" s="120"/>
      <c r="NVW2" s="120"/>
      <c r="NVX2" s="120"/>
      <c r="NVY2" s="120"/>
      <c r="NVZ2" s="120"/>
      <c r="NWA2" s="120"/>
      <c r="NWB2" s="120"/>
      <c r="NWC2" s="120"/>
      <c r="NWD2" s="120"/>
      <c r="NWE2" s="120"/>
      <c r="NWF2" s="120"/>
      <c r="NWG2" s="120"/>
      <c r="NWH2" s="120"/>
      <c r="NWI2" s="120"/>
      <c r="NWJ2" s="120"/>
      <c r="NWK2" s="120"/>
      <c r="NWL2" s="120"/>
      <c r="NWM2" s="120"/>
      <c r="NWN2" s="120"/>
      <c r="NWO2" s="120"/>
      <c r="NWP2" s="120"/>
      <c r="NWQ2" s="120"/>
      <c r="NWR2" s="120"/>
      <c r="NWS2" s="120"/>
      <c r="NWT2" s="120"/>
      <c r="NWU2" s="120"/>
      <c r="NWV2" s="120"/>
      <c r="NWW2" s="120"/>
      <c r="NWX2" s="120"/>
      <c r="NWY2" s="120"/>
      <c r="NWZ2" s="120"/>
      <c r="NXA2" s="120"/>
      <c r="NXB2" s="120"/>
      <c r="NXC2" s="120"/>
      <c r="NXD2" s="120"/>
      <c r="NXE2" s="120"/>
      <c r="NXF2" s="120"/>
      <c r="NXG2" s="120"/>
      <c r="NXH2" s="120"/>
      <c r="NXI2" s="120"/>
      <c r="NXJ2" s="120"/>
      <c r="NXK2" s="120"/>
      <c r="NXL2" s="120"/>
      <c r="NXM2" s="120"/>
      <c r="NXN2" s="120"/>
      <c r="NXO2" s="120"/>
      <c r="NXP2" s="120"/>
      <c r="NXQ2" s="120"/>
      <c r="NXR2" s="120"/>
      <c r="NXS2" s="120"/>
      <c r="NXT2" s="120"/>
      <c r="NXU2" s="120"/>
      <c r="NXV2" s="120"/>
      <c r="NXW2" s="120"/>
      <c r="NXX2" s="120"/>
      <c r="NXY2" s="120"/>
      <c r="NXZ2" s="120"/>
      <c r="NYA2" s="120"/>
      <c r="NYB2" s="120"/>
      <c r="NYC2" s="120"/>
      <c r="NYD2" s="120"/>
      <c r="NYE2" s="120"/>
      <c r="NYF2" s="120"/>
      <c r="NYG2" s="120"/>
      <c r="NYH2" s="120"/>
      <c r="NYI2" s="120"/>
      <c r="NYJ2" s="120"/>
      <c r="NYK2" s="120"/>
      <c r="NYL2" s="120"/>
      <c r="NYM2" s="120"/>
      <c r="NYN2" s="120"/>
      <c r="NYO2" s="120"/>
      <c r="NYP2" s="120"/>
      <c r="NYQ2" s="120"/>
      <c r="NYR2" s="120"/>
      <c r="NYS2" s="120"/>
      <c r="NYT2" s="120"/>
      <c r="NYU2" s="120"/>
      <c r="NYV2" s="120"/>
      <c r="NYW2" s="120"/>
      <c r="NYX2" s="120"/>
      <c r="NYY2" s="120"/>
      <c r="NYZ2" s="120"/>
      <c r="NZA2" s="120"/>
      <c r="NZB2" s="120"/>
      <c r="NZC2" s="120"/>
      <c r="NZD2" s="120"/>
      <c r="NZE2" s="120"/>
      <c r="NZF2" s="120"/>
      <c r="NZG2" s="120"/>
      <c r="NZH2" s="120"/>
      <c r="NZI2" s="120"/>
      <c r="NZJ2" s="120"/>
      <c r="NZK2" s="120"/>
      <c r="NZL2" s="120"/>
      <c r="NZM2" s="120"/>
      <c r="NZN2" s="120"/>
      <c r="NZO2" s="120"/>
      <c r="NZP2" s="120"/>
      <c r="NZQ2" s="120"/>
      <c r="NZR2" s="120"/>
      <c r="NZS2" s="120"/>
      <c r="NZT2" s="120"/>
      <c r="NZU2" s="120"/>
      <c r="NZV2" s="120"/>
      <c r="NZW2" s="120"/>
      <c r="NZX2" s="120"/>
      <c r="NZY2" s="120"/>
      <c r="NZZ2" s="120"/>
      <c r="OAA2" s="120"/>
      <c r="OAB2" s="120"/>
      <c r="OAC2" s="120"/>
      <c r="OAD2" s="120"/>
      <c r="OAE2" s="120"/>
      <c r="OAF2" s="120"/>
      <c r="OAG2" s="120"/>
      <c r="OAH2" s="120"/>
      <c r="OAI2" s="120"/>
      <c r="OAJ2" s="120"/>
      <c r="OAK2" s="120"/>
      <c r="OAL2" s="120"/>
      <c r="OAM2" s="120"/>
      <c r="OAN2" s="120"/>
      <c r="OAO2" s="120"/>
      <c r="OAP2" s="120"/>
      <c r="OAQ2" s="120"/>
      <c r="OAR2" s="120"/>
      <c r="OAS2" s="120"/>
      <c r="OAT2" s="120"/>
      <c r="OAU2" s="120"/>
      <c r="OAV2" s="120"/>
      <c r="OAW2" s="120"/>
      <c r="OAX2" s="120"/>
      <c r="OAY2" s="120"/>
      <c r="OAZ2" s="120"/>
      <c r="OBA2" s="120"/>
      <c r="OBB2" s="120"/>
      <c r="OBC2" s="120"/>
      <c r="OBD2" s="120"/>
      <c r="OBE2" s="120"/>
      <c r="OBF2" s="120"/>
      <c r="OBG2" s="120"/>
      <c r="OBH2" s="120"/>
      <c r="OBI2" s="120"/>
      <c r="OBJ2" s="120"/>
      <c r="OBK2" s="120"/>
      <c r="OBL2" s="120"/>
      <c r="OBM2" s="120"/>
      <c r="OBN2" s="120"/>
      <c r="OBO2" s="120"/>
      <c r="OBP2" s="120"/>
      <c r="OBQ2" s="120"/>
      <c r="OBR2" s="120"/>
      <c r="OBS2" s="120"/>
      <c r="OBT2" s="120"/>
      <c r="OBU2" s="120"/>
      <c r="OBV2" s="120"/>
      <c r="OBW2" s="120"/>
      <c r="OBX2" s="120"/>
      <c r="OBY2" s="120"/>
      <c r="OBZ2" s="120"/>
      <c r="OCA2" s="120"/>
      <c r="OCB2" s="120"/>
      <c r="OCC2" s="120"/>
      <c r="OCD2" s="120"/>
      <c r="OCE2" s="120"/>
      <c r="OCF2" s="120"/>
      <c r="OCG2" s="120"/>
      <c r="OCH2" s="120"/>
      <c r="OCI2" s="120"/>
      <c r="OCJ2" s="120"/>
      <c r="OCK2" s="120"/>
      <c r="OCL2" s="120"/>
      <c r="OCM2" s="120"/>
      <c r="OCN2" s="120"/>
      <c r="OCO2" s="120"/>
      <c r="OCP2" s="120"/>
      <c r="OCQ2" s="120"/>
      <c r="OCR2" s="120"/>
      <c r="OCS2" s="120"/>
      <c r="OCT2" s="120"/>
      <c r="OCU2" s="120"/>
      <c r="OCV2" s="120"/>
      <c r="OCW2" s="120"/>
      <c r="OCX2" s="120"/>
      <c r="OCY2" s="120"/>
      <c r="OCZ2" s="120"/>
      <c r="ODA2" s="120"/>
      <c r="ODB2" s="120"/>
      <c r="ODC2" s="120"/>
      <c r="ODD2" s="120"/>
      <c r="ODE2" s="120"/>
      <c r="ODF2" s="120"/>
      <c r="ODG2" s="120"/>
      <c r="ODH2" s="120"/>
      <c r="ODI2" s="120"/>
      <c r="ODJ2" s="120"/>
      <c r="ODK2" s="120"/>
      <c r="ODL2" s="120"/>
      <c r="ODM2" s="120"/>
      <c r="ODN2" s="120"/>
      <c r="ODO2" s="120"/>
      <c r="ODP2" s="120"/>
      <c r="ODQ2" s="120"/>
      <c r="ODR2" s="120"/>
      <c r="ODS2" s="120"/>
      <c r="ODT2" s="120"/>
      <c r="ODU2" s="120"/>
      <c r="ODV2" s="120"/>
      <c r="ODW2" s="120"/>
      <c r="ODX2" s="120"/>
      <c r="ODY2" s="120"/>
      <c r="ODZ2" s="120"/>
      <c r="OEA2" s="120"/>
      <c r="OEB2" s="120"/>
      <c r="OEC2" s="120"/>
      <c r="OED2" s="120"/>
      <c r="OEE2" s="120"/>
      <c r="OEF2" s="120"/>
      <c r="OEG2" s="120"/>
      <c r="OEH2" s="120"/>
      <c r="OEI2" s="120"/>
      <c r="OEJ2" s="120"/>
      <c r="OEK2" s="120"/>
      <c r="OEL2" s="120"/>
      <c r="OEM2" s="120"/>
      <c r="OEN2" s="120"/>
      <c r="OEO2" s="120"/>
      <c r="OEP2" s="120"/>
      <c r="OEQ2" s="120"/>
      <c r="OER2" s="120"/>
      <c r="OES2" s="120"/>
      <c r="OET2" s="120"/>
      <c r="OEU2" s="120"/>
      <c r="OEV2" s="120"/>
      <c r="OEW2" s="120"/>
      <c r="OEX2" s="120"/>
      <c r="OEY2" s="120"/>
      <c r="OEZ2" s="120"/>
      <c r="OFA2" s="120"/>
      <c r="OFB2" s="120"/>
      <c r="OFC2" s="120"/>
      <c r="OFD2" s="120"/>
      <c r="OFE2" s="120"/>
      <c r="OFF2" s="120"/>
      <c r="OFG2" s="120"/>
      <c r="OFH2" s="120"/>
      <c r="OFI2" s="120"/>
      <c r="OFJ2" s="120"/>
      <c r="OFK2" s="120"/>
      <c r="OFL2" s="120"/>
      <c r="OFM2" s="120"/>
      <c r="OFN2" s="120"/>
      <c r="OFO2" s="120"/>
      <c r="OFP2" s="120"/>
      <c r="OFQ2" s="120"/>
      <c r="OFR2" s="120"/>
      <c r="OFS2" s="120"/>
      <c r="OFT2" s="120"/>
      <c r="OFU2" s="120"/>
      <c r="OFV2" s="120"/>
      <c r="OFW2" s="120"/>
      <c r="OFX2" s="120"/>
      <c r="OFY2" s="120"/>
      <c r="OFZ2" s="120"/>
      <c r="OGA2" s="120"/>
      <c r="OGB2" s="120"/>
      <c r="OGC2" s="120"/>
      <c r="OGD2" s="120"/>
      <c r="OGE2" s="120"/>
      <c r="OGF2" s="120"/>
      <c r="OGG2" s="120"/>
      <c r="OGH2" s="120"/>
      <c r="OGI2" s="120"/>
      <c r="OGJ2" s="120"/>
      <c r="OGK2" s="120"/>
      <c r="OGL2" s="120"/>
      <c r="OGM2" s="120"/>
      <c r="OGN2" s="120"/>
      <c r="OGO2" s="120"/>
      <c r="OGP2" s="120"/>
      <c r="OGQ2" s="120"/>
      <c r="OGR2" s="120"/>
      <c r="OGS2" s="120"/>
      <c r="OGT2" s="120"/>
      <c r="OGU2" s="120"/>
      <c r="OGV2" s="120"/>
      <c r="OGW2" s="120"/>
      <c r="OGX2" s="120"/>
      <c r="OGY2" s="120"/>
      <c r="OGZ2" s="120"/>
      <c r="OHA2" s="120"/>
      <c r="OHB2" s="120"/>
      <c r="OHC2" s="120"/>
      <c r="OHD2" s="120"/>
      <c r="OHE2" s="120"/>
      <c r="OHF2" s="120"/>
      <c r="OHG2" s="120"/>
      <c r="OHH2" s="120"/>
      <c r="OHI2" s="120"/>
      <c r="OHJ2" s="120"/>
      <c r="OHK2" s="120"/>
      <c r="OHL2" s="120"/>
      <c r="OHM2" s="120"/>
      <c r="OHN2" s="120"/>
      <c r="OHO2" s="120"/>
      <c r="OHP2" s="120"/>
      <c r="OHQ2" s="120"/>
      <c r="OHR2" s="120"/>
      <c r="OHS2" s="120"/>
      <c r="OHT2" s="120"/>
      <c r="OHU2" s="120"/>
      <c r="OHV2" s="120"/>
      <c r="OHW2" s="120"/>
      <c r="OHX2" s="120"/>
      <c r="OHY2" s="120"/>
      <c r="OHZ2" s="120"/>
      <c r="OIA2" s="120"/>
      <c r="OIB2" s="120"/>
      <c r="OIC2" s="120"/>
      <c r="OID2" s="120"/>
      <c r="OIE2" s="120"/>
      <c r="OIF2" s="120"/>
      <c r="OIG2" s="120"/>
      <c r="OIH2" s="120"/>
      <c r="OII2" s="120"/>
      <c r="OIJ2" s="120"/>
      <c r="OIK2" s="120"/>
      <c r="OIL2" s="120"/>
      <c r="OIM2" s="120"/>
      <c r="OIN2" s="120"/>
      <c r="OIO2" s="120"/>
      <c r="OIP2" s="120"/>
      <c r="OIQ2" s="120"/>
      <c r="OIR2" s="120"/>
      <c r="OIS2" s="120"/>
      <c r="OIT2" s="120"/>
      <c r="OIU2" s="120"/>
      <c r="OIV2" s="120"/>
      <c r="OIW2" s="120"/>
      <c r="OIX2" s="120"/>
      <c r="OIY2" s="120"/>
      <c r="OIZ2" s="120"/>
      <c r="OJA2" s="120"/>
      <c r="OJB2" s="120"/>
      <c r="OJC2" s="120"/>
      <c r="OJD2" s="120"/>
      <c r="OJE2" s="120"/>
      <c r="OJF2" s="120"/>
      <c r="OJG2" s="120"/>
      <c r="OJH2" s="120"/>
      <c r="OJI2" s="120"/>
      <c r="OJJ2" s="120"/>
      <c r="OJK2" s="120"/>
      <c r="OJL2" s="120"/>
      <c r="OJM2" s="120"/>
      <c r="OJN2" s="120"/>
      <c r="OJO2" s="120"/>
      <c r="OJP2" s="120"/>
      <c r="OJQ2" s="120"/>
      <c r="OJR2" s="120"/>
      <c r="OJS2" s="120"/>
      <c r="OJT2" s="120"/>
      <c r="OJU2" s="120"/>
      <c r="OJV2" s="120"/>
      <c r="OJW2" s="120"/>
      <c r="OJX2" s="120"/>
      <c r="OJY2" s="120"/>
      <c r="OJZ2" s="120"/>
      <c r="OKA2" s="120"/>
      <c r="OKB2" s="120"/>
      <c r="OKC2" s="120"/>
      <c r="OKD2" s="120"/>
      <c r="OKE2" s="120"/>
      <c r="OKF2" s="120"/>
      <c r="OKG2" s="120"/>
      <c r="OKH2" s="120"/>
      <c r="OKI2" s="120"/>
      <c r="OKJ2" s="120"/>
      <c r="OKK2" s="120"/>
      <c r="OKL2" s="120"/>
      <c r="OKM2" s="120"/>
      <c r="OKN2" s="120"/>
      <c r="OKO2" s="120"/>
      <c r="OKP2" s="120"/>
      <c r="OKQ2" s="120"/>
      <c r="OKR2" s="120"/>
      <c r="OKS2" s="120"/>
      <c r="OKT2" s="120"/>
      <c r="OKU2" s="120"/>
      <c r="OKV2" s="120"/>
      <c r="OKW2" s="120"/>
      <c r="OKX2" s="120"/>
      <c r="OKY2" s="120"/>
      <c r="OKZ2" s="120"/>
      <c r="OLA2" s="120"/>
      <c r="OLB2" s="120"/>
      <c r="OLC2" s="120"/>
      <c r="OLD2" s="120"/>
      <c r="OLE2" s="120"/>
      <c r="OLF2" s="120"/>
      <c r="OLG2" s="120"/>
      <c r="OLH2" s="120"/>
      <c r="OLI2" s="120"/>
      <c r="OLJ2" s="120"/>
      <c r="OLK2" s="120"/>
      <c r="OLL2" s="120"/>
      <c r="OLM2" s="120"/>
      <c r="OLN2" s="120"/>
      <c r="OLO2" s="120"/>
      <c r="OLP2" s="120"/>
      <c r="OLQ2" s="120"/>
      <c r="OLR2" s="120"/>
      <c r="OLS2" s="120"/>
      <c r="OLT2" s="120"/>
      <c r="OLU2" s="120"/>
      <c r="OLV2" s="120"/>
      <c r="OLW2" s="120"/>
      <c r="OLX2" s="120"/>
      <c r="OLY2" s="120"/>
      <c r="OLZ2" s="120"/>
      <c r="OMA2" s="120"/>
      <c r="OMB2" s="120"/>
      <c r="OMC2" s="120"/>
      <c r="OMD2" s="120"/>
      <c r="OME2" s="120"/>
      <c r="OMF2" s="120"/>
      <c r="OMG2" s="120"/>
      <c r="OMH2" s="120"/>
      <c r="OMI2" s="120"/>
      <c r="OMJ2" s="120"/>
      <c r="OMK2" s="120"/>
      <c r="OML2" s="120"/>
      <c r="OMM2" s="120"/>
      <c r="OMN2" s="120"/>
      <c r="OMO2" s="120"/>
      <c r="OMP2" s="120"/>
      <c r="OMQ2" s="120"/>
      <c r="OMR2" s="120"/>
      <c r="OMS2" s="120"/>
      <c r="OMT2" s="120"/>
      <c r="OMU2" s="120"/>
      <c r="OMV2" s="120"/>
      <c r="OMW2" s="120"/>
      <c r="OMX2" s="120"/>
      <c r="OMY2" s="120"/>
      <c r="OMZ2" s="120"/>
      <c r="ONA2" s="120"/>
      <c r="ONB2" s="120"/>
      <c r="ONC2" s="120"/>
      <c r="OND2" s="120"/>
      <c r="ONE2" s="120"/>
      <c r="ONF2" s="120"/>
      <c r="ONG2" s="120"/>
      <c r="ONH2" s="120"/>
      <c r="ONI2" s="120"/>
      <c r="ONJ2" s="120"/>
      <c r="ONK2" s="120"/>
      <c r="ONL2" s="120"/>
      <c r="ONM2" s="120"/>
      <c r="ONN2" s="120"/>
      <c r="ONO2" s="120"/>
      <c r="ONP2" s="120"/>
      <c r="ONQ2" s="120"/>
      <c r="ONR2" s="120"/>
      <c r="ONS2" s="120"/>
      <c r="ONT2" s="120"/>
      <c r="ONU2" s="120"/>
      <c r="ONV2" s="120"/>
      <c r="ONW2" s="120"/>
      <c r="ONX2" s="120"/>
      <c r="ONY2" s="120"/>
      <c r="ONZ2" s="120"/>
      <c r="OOA2" s="120"/>
      <c r="OOB2" s="120"/>
      <c r="OOC2" s="120"/>
      <c r="OOD2" s="120"/>
      <c r="OOE2" s="120"/>
      <c r="OOF2" s="120"/>
      <c r="OOG2" s="120"/>
      <c r="OOH2" s="120"/>
      <c r="OOI2" s="120"/>
      <c r="OOJ2" s="120"/>
      <c r="OOK2" s="120"/>
      <c r="OOL2" s="120"/>
      <c r="OOM2" s="120"/>
      <c r="OON2" s="120"/>
      <c r="OOO2" s="120"/>
      <c r="OOP2" s="120"/>
      <c r="OOQ2" s="120"/>
      <c r="OOR2" s="120"/>
      <c r="OOS2" s="120"/>
      <c r="OOT2" s="120"/>
      <c r="OOU2" s="120"/>
      <c r="OOV2" s="120"/>
      <c r="OOW2" s="120"/>
      <c r="OOX2" s="120"/>
      <c r="OOY2" s="120"/>
      <c r="OOZ2" s="120"/>
      <c r="OPA2" s="120"/>
      <c r="OPB2" s="120"/>
      <c r="OPC2" s="120"/>
      <c r="OPD2" s="120"/>
      <c r="OPE2" s="120"/>
      <c r="OPF2" s="120"/>
      <c r="OPG2" s="120"/>
      <c r="OPH2" s="120"/>
      <c r="OPI2" s="120"/>
      <c r="OPJ2" s="120"/>
      <c r="OPK2" s="120"/>
      <c r="OPL2" s="120"/>
      <c r="OPM2" s="120"/>
      <c r="OPN2" s="120"/>
      <c r="OPO2" s="120"/>
      <c r="OPP2" s="120"/>
      <c r="OPQ2" s="120"/>
      <c r="OPR2" s="120"/>
      <c r="OPS2" s="120"/>
      <c r="OPT2" s="120"/>
      <c r="OPU2" s="120"/>
      <c r="OPV2" s="120"/>
      <c r="OPW2" s="120"/>
      <c r="OPX2" s="120"/>
      <c r="OPY2" s="120"/>
      <c r="OPZ2" s="120"/>
      <c r="OQA2" s="120"/>
      <c r="OQB2" s="120"/>
      <c r="OQC2" s="120"/>
      <c r="OQD2" s="120"/>
      <c r="OQE2" s="120"/>
      <c r="OQF2" s="120"/>
      <c r="OQG2" s="120"/>
      <c r="OQH2" s="120"/>
      <c r="OQI2" s="120"/>
      <c r="OQJ2" s="120"/>
      <c r="OQK2" s="120"/>
      <c r="OQL2" s="120"/>
      <c r="OQM2" s="120"/>
      <c r="OQN2" s="120"/>
      <c r="OQO2" s="120"/>
      <c r="OQP2" s="120"/>
      <c r="OQQ2" s="120"/>
      <c r="OQR2" s="120"/>
      <c r="OQS2" s="120"/>
      <c r="OQT2" s="120"/>
      <c r="OQU2" s="120"/>
      <c r="OQV2" s="120"/>
      <c r="OQW2" s="120"/>
      <c r="OQX2" s="120"/>
      <c r="OQY2" s="120"/>
      <c r="OQZ2" s="120"/>
      <c r="ORA2" s="120"/>
      <c r="ORB2" s="120"/>
      <c r="ORC2" s="120"/>
      <c r="ORD2" s="120"/>
      <c r="ORE2" s="120"/>
      <c r="ORF2" s="120"/>
      <c r="ORG2" s="120"/>
      <c r="ORH2" s="120"/>
      <c r="ORI2" s="120"/>
      <c r="ORJ2" s="120"/>
      <c r="ORK2" s="120"/>
      <c r="ORL2" s="120"/>
      <c r="ORM2" s="120"/>
      <c r="ORN2" s="120"/>
      <c r="ORO2" s="120"/>
      <c r="ORP2" s="120"/>
      <c r="ORQ2" s="120"/>
      <c r="ORR2" s="120"/>
      <c r="ORS2" s="120"/>
      <c r="ORT2" s="120"/>
      <c r="ORU2" s="120"/>
      <c r="ORV2" s="120"/>
      <c r="ORW2" s="120"/>
      <c r="ORX2" s="120"/>
      <c r="ORY2" s="120"/>
      <c r="ORZ2" s="120"/>
      <c r="OSA2" s="120"/>
      <c r="OSB2" s="120"/>
      <c r="OSC2" s="120"/>
      <c r="OSD2" s="120"/>
      <c r="OSE2" s="120"/>
      <c r="OSF2" s="120"/>
      <c r="OSG2" s="120"/>
      <c r="OSH2" s="120"/>
      <c r="OSI2" s="120"/>
      <c r="OSJ2" s="120"/>
      <c r="OSK2" s="120"/>
      <c r="OSL2" s="120"/>
      <c r="OSM2" s="120"/>
      <c r="OSN2" s="120"/>
      <c r="OSO2" s="120"/>
      <c r="OSP2" s="120"/>
      <c r="OSQ2" s="120"/>
      <c r="OSR2" s="120"/>
      <c r="OSS2" s="120"/>
      <c r="OST2" s="120"/>
      <c r="OSU2" s="120"/>
      <c r="OSV2" s="120"/>
      <c r="OSW2" s="120"/>
      <c r="OSX2" s="120"/>
      <c r="OSY2" s="120"/>
      <c r="OSZ2" s="120"/>
      <c r="OTA2" s="120"/>
      <c r="OTB2" s="120"/>
      <c r="OTC2" s="120"/>
      <c r="OTD2" s="120"/>
      <c r="OTE2" s="120"/>
      <c r="OTF2" s="120"/>
      <c r="OTG2" s="120"/>
      <c r="OTH2" s="120"/>
      <c r="OTI2" s="120"/>
      <c r="OTJ2" s="120"/>
      <c r="OTK2" s="120"/>
      <c r="OTL2" s="120"/>
      <c r="OTM2" s="120"/>
      <c r="OTN2" s="120"/>
      <c r="OTO2" s="120"/>
      <c r="OTP2" s="120"/>
      <c r="OTQ2" s="120"/>
      <c r="OTR2" s="120"/>
      <c r="OTS2" s="120"/>
      <c r="OTT2" s="120"/>
      <c r="OTU2" s="120"/>
      <c r="OTV2" s="120"/>
      <c r="OTW2" s="120"/>
      <c r="OTX2" s="120"/>
      <c r="OTY2" s="120"/>
      <c r="OTZ2" s="120"/>
      <c r="OUA2" s="120"/>
      <c r="OUB2" s="120"/>
      <c r="OUC2" s="120"/>
      <c r="OUD2" s="120"/>
      <c r="OUE2" s="120"/>
      <c r="OUF2" s="120"/>
      <c r="OUG2" s="120"/>
      <c r="OUH2" s="120"/>
      <c r="OUI2" s="120"/>
      <c r="OUJ2" s="120"/>
      <c r="OUK2" s="120"/>
      <c r="OUL2" s="120"/>
      <c r="OUM2" s="120"/>
      <c r="OUN2" s="120"/>
      <c r="OUO2" s="120"/>
      <c r="OUP2" s="120"/>
      <c r="OUQ2" s="120"/>
      <c r="OUR2" s="120"/>
      <c r="OUS2" s="120"/>
      <c r="OUT2" s="120"/>
      <c r="OUU2" s="120"/>
      <c r="OUV2" s="120"/>
      <c r="OUW2" s="120"/>
      <c r="OUX2" s="120"/>
      <c r="OUY2" s="120"/>
      <c r="OUZ2" s="120"/>
      <c r="OVA2" s="120"/>
      <c r="OVB2" s="120"/>
      <c r="OVC2" s="120"/>
      <c r="OVD2" s="120"/>
      <c r="OVE2" s="120"/>
      <c r="OVF2" s="120"/>
      <c r="OVG2" s="120"/>
      <c r="OVH2" s="120"/>
      <c r="OVI2" s="120"/>
      <c r="OVJ2" s="120"/>
      <c r="OVK2" s="120"/>
      <c r="OVL2" s="120"/>
      <c r="OVM2" s="120"/>
      <c r="OVN2" s="120"/>
      <c r="OVO2" s="120"/>
      <c r="OVP2" s="120"/>
      <c r="OVQ2" s="120"/>
      <c r="OVR2" s="120"/>
      <c r="OVS2" s="120"/>
      <c r="OVT2" s="120"/>
      <c r="OVU2" s="120"/>
      <c r="OVV2" s="120"/>
      <c r="OVW2" s="120"/>
      <c r="OVX2" s="120"/>
      <c r="OVY2" s="120"/>
      <c r="OVZ2" s="120"/>
      <c r="OWA2" s="120"/>
      <c r="OWB2" s="120"/>
      <c r="OWC2" s="120"/>
      <c r="OWD2" s="120"/>
      <c r="OWE2" s="120"/>
      <c r="OWF2" s="120"/>
      <c r="OWG2" s="120"/>
      <c r="OWH2" s="120"/>
      <c r="OWI2" s="120"/>
      <c r="OWJ2" s="120"/>
      <c r="OWK2" s="120"/>
      <c r="OWL2" s="120"/>
      <c r="OWM2" s="120"/>
      <c r="OWN2" s="120"/>
      <c r="OWO2" s="120"/>
      <c r="OWP2" s="120"/>
      <c r="OWQ2" s="120"/>
      <c r="OWR2" s="120"/>
      <c r="OWS2" s="120"/>
      <c r="OWT2" s="120"/>
      <c r="OWU2" s="120"/>
      <c r="OWV2" s="120"/>
      <c r="OWW2" s="120"/>
      <c r="OWX2" s="120"/>
      <c r="OWY2" s="120"/>
      <c r="OWZ2" s="120"/>
      <c r="OXA2" s="120"/>
      <c r="OXB2" s="120"/>
      <c r="OXC2" s="120"/>
      <c r="OXD2" s="120"/>
      <c r="OXE2" s="120"/>
      <c r="OXF2" s="120"/>
      <c r="OXG2" s="120"/>
      <c r="OXH2" s="120"/>
      <c r="OXI2" s="120"/>
      <c r="OXJ2" s="120"/>
      <c r="OXK2" s="120"/>
      <c r="OXL2" s="120"/>
      <c r="OXM2" s="120"/>
      <c r="OXN2" s="120"/>
      <c r="OXO2" s="120"/>
      <c r="OXP2" s="120"/>
      <c r="OXQ2" s="120"/>
      <c r="OXR2" s="120"/>
      <c r="OXS2" s="120"/>
      <c r="OXT2" s="120"/>
      <c r="OXU2" s="120"/>
      <c r="OXV2" s="120"/>
      <c r="OXW2" s="120"/>
      <c r="OXX2" s="120"/>
      <c r="OXY2" s="120"/>
      <c r="OXZ2" s="120"/>
      <c r="OYA2" s="120"/>
      <c r="OYB2" s="120"/>
      <c r="OYC2" s="120"/>
      <c r="OYD2" s="120"/>
      <c r="OYE2" s="120"/>
      <c r="OYF2" s="120"/>
      <c r="OYG2" s="120"/>
      <c r="OYH2" s="120"/>
      <c r="OYI2" s="120"/>
      <c r="OYJ2" s="120"/>
      <c r="OYK2" s="120"/>
      <c r="OYL2" s="120"/>
      <c r="OYM2" s="120"/>
      <c r="OYN2" s="120"/>
      <c r="OYO2" s="120"/>
      <c r="OYP2" s="120"/>
      <c r="OYQ2" s="120"/>
      <c r="OYR2" s="120"/>
      <c r="OYS2" s="120"/>
      <c r="OYT2" s="120"/>
      <c r="OYU2" s="120"/>
      <c r="OYV2" s="120"/>
      <c r="OYW2" s="120"/>
      <c r="OYX2" s="120"/>
      <c r="OYY2" s="120"/>
      <c r="OYZ2" s="120"/>
      <c r="OZA2" s="120"/>
      <c r="OZB2" s="120"/>
      <c r="OZC2" s="120"/>
      <c r="OZD2" s="120"/>
      <c r="OZE2" s="120"/>
      <c r="OZF2" s="120"/>
      <c r="OZG2" s="120"/>
      <c r="OZH2" s="120"/>
      <c r="OZI2" s="120"/>
      <c r="OZJ2" s="120"/>
      <c r="OZK2" s="120"/>
      <c r="OZL2" s="120"/>
      <c r="OZM2" s="120"/>
      <c r="OZN2" s="120"/>
      <c r="OZO2" s="120"/>
      <c r="OZP2" s="120"/>
      <c r="OZQ2" s="120"/>
      <c r="OZR2" s="120"/>
      <c r="OZS2" s="120"/>
      <c r="OZT2" s="120"/>
      <c r="OZU2" s="120"/>
      <c r="OZV2" s="120"/>
      <c r="OZW2" s="120"/>
      <c r="OZX2" s="120"/>
      <c r="OZY2" s="120"/>
      <c r="OZZ2" s="120"/>
      <c r="PAA2" s="120"/>
      <c r="PAB2" s="120"/>
      <c r="PAC2" s="120"/>
      <c r="PAD2" s="120"/>
      <c r="PAE2" s="120"/>
      <c r="PAF2" s="120"/>
      <c r="PAG2" s="120"/>
      <c r="PAH2" s="120"/>
      <c r="PAI2" s="120"/>
      <c r="PAJ2" s="120"/>
      <c r="PAK2" s="120"/>
      <c r="PAL2" s="120"/>
      <c r="PAM2" s="120"/>
      <c r="PAN2" s="120"/>
      <c r="PAO2" s="120"/>
      <c r="PAP2" s="120"/>
      <c r="PAQ2" s="120"/>
      <c r="PAR2" s="120"/>
      <c r="PAS2" s="120"/>
      <c r="PAT2" s="120"/>
      <c r="PAU2" s="120"/>
      <c r="PAV2" s="120"/>
      <c r="PAW2" s="120"/>
      <c r="PAX2" s="120"/>
      <c r="PAY2" s="120"/>
      <c r="PAZ2" s="120"/>
      <c r="PBA2" s="120"/>
      <c r="PBB2" s="120"/>
      <c r="PBC2" s="120"/>
      <c r="PBD2" s="120"/>
      <c r="PBE2" s="120"/>
      <c r="PBF2" s="120"/>
      <c r="PBG2" s="120"/>
      <c r="PBH2" s="120"/>
      <c r="PBI2" s="120"/>
      <c r="PBJ2" s="120"/>
      <c r="PBK2" s="120"/>
      <c r="PBL2" s="120"/>
      <c r="PBM2" s="120"/>
      <c r="PBN2" s="120"/>
      <c r="PBO2" s="120"/>
      <c r="PBP2" s="120"/>
      <c r="PBQ2" s="120"/>
      <c r="PBR2" s="120"/>
      <c r="PBS2" s="120"/>
      <c r="PBT2" s="120"/>
      <c r="PBU2" s="120"/>
      <c r="PBV2" s="120"/>
      <c r="PBW2" s="120"/>
      <c r="PBX2" s="120"/>
      <c r="PBY2" s="120"/>
      <c r="PBZ2" s="120"/>
      <c r="PCA2" s="120"/>
      <c r="PCB2" s="120"/>
      <c r="PCC2" s="120"/>
      <c r="PCD2" s="120"/>
      <c r="PCE2" s="120"/>
      <c r="PCF2" s="120"/>
      <c r="PCG2" s="120"/>
      <c r="PCH2" s="120"/>
      <c r="PCI2" s="120"/>
      <c r="PCJ2" s="120"/>
      <c r="PCK2" s="120"/>
      <c r="PCL2" s="120"/>
      <c r="PCM2" s="120"/>
      <c r="PCN2" s="120"/>
      <c r="PCO2" s="120"/>
      <c r="PCP2" s="120"/>
      <c r="PCQ2" s="120"/>
      <c r="PCR2" s="120"/>
      <c r="PCS2" s="120"/>
      <c r="PCT2" s="120"/>
      <c r="PCU2" s="120"/>
      <c r="PCV2" s="120"/>
      <c r="PCW2" s="120"/>
      <c r="PCX2" s="120"/>
      <c r="PCY2" s="120"/>
      <c r="PCZ2" s="120"/>
      <c r="PDA2" s="120"/>
      <c r="PDB2" s="120"/>
      <c r="PDC2" s="120"/>
      <c r="PDD2" s="120"/>
      <c r="PDE2" s="120"/>
      <c r="PDF2" s="120"/>
      <c r="PDG2" s="120"/>
      <c r="PDH2" s="120"/>
      <c r="PDI2" s="120"/>
      <c r="PDJ2" s="120"/>
      <c r="PDK2" s="120"/>
      <c r="PDL2" s="120"/>
      <c r="PDM2" s="120"/>
      <c r="PDN2" s="120"/>
      <c r="PDO2" s="120"/>
      <c r="PDP2" s="120"/>
      <c r="PDQ2" s="120"/>
      <c r="PDR2" s="120"/>
      <c r="PDS2" s="120"/>
      <c r="PDT2" s="120"/>
      <c r="PDU2" s="120"/>
      <c r="PDV2" s="120"/>
      <c r="PDW2" s="120"/>
      <c r="PDX2" s="120"/>
      <c r="PDY2" s="120"/>
      <c r="PDZ2" s="120"/>
      <c r="PEA2" s="120"/>
      <c r="PEB2" s="120"/>
      <c r="PEC2" s="120"/>
      <c r="PED2" s="120"/>
      <c r="PEE2" s="120"/>
      <c r="PEF2" s="120"/>
      <c r="PEG2" s="120"/>
      <c r="PEH2" s="120"/>
      <c r="PEI2" s="120"/>
      <c r="PEJ2" s="120"/>
      <c r="PEK2" s="120"/>
      <c r="PEL2" s="120"/>
      <c r="PEM2" s="120"/>
      <c r="PEN2" s="120"/>
      <c r="PEO2" s="120"/>
      <c r="PEP2" s="120"/>
      <c r="PEQ2" s="120"/>
      <c r="PER2" s="120"/>
      <c r="PES2" s="120"/>
      <c r="PET2" s="120"/>
      <c r="PEU2" s="120"/>
      <c r="PEV2" s="120"/>
      <c r="PEW2" s="120"/>
      <c r="PEX2" s="120"/>
      <c r="PEY2" s="120"/>
      <c r="PEZ2" s="120"/>
      <c r="PFA2" s="120"/>
      <c r="PFB2" s="120"/>
      <c r="PFC2" s="120"/>
      <c r="PFD2" s="120"/>
      <c r="PFE2" s="120"/>
      <c r="PFF2" s="120"/>
      <c r="PFG2" s="120"/>
      <c r="PFH2" s="120"/>
      <c r="PFI2" s="120"/>
      <c r="PFJ2" s="120"/>
      <c r="PFK2" s="120"/>
      <c r="PFL2" s="120"/>
      <c r="PFM2" s="120"/>
      <c r="PFN2" s="120"/>
      <c r="PFO2" s="120"/>
      <c r="PFP2" s="120"/>
      <c r="PFQ2" s="120"/>
      <c r="PFR2" s="120"/>
      <c r="PFS2" s="120"/>
      <c r="PFT2" s="120"/>
      <c r="PFU2" s="120"/>
      <c r="PFV2" s="120"/>
      <c r="PFW2" s="120"/>
      <c r="PFX2" s="120"/>
      <c r="PFY2" s="120"/>
      <c r="PFZ2" s="120"/>
      <c r="PGA2" s="120"/>
      <c r="PGB2" s="120"/>
      <c r="PGC2" s="120"/>
      <c r="PGD2" s="120"/>
      <c r="PGE2" s="120"/>
      <c r="PGF2" s="120"/>
      <c r="PGG2" s="120"/>
      <c r="PGH2" s="120"/>
      <c r="PGI2" s="120"/>
      <c r="PGJ2" s="120"/>
      <c r="PGK2" s="120"/>
      <c r="PGL2" s="120"/>
      <c r="PGM2" s="120"/>
      <c r="PGN2" s="120"/>
      <c r="PGO2" s="120"/>
      <c r="PGP2" s="120"/>
      <c r="PGQ2" s="120"/>
      <c r="PGR2" s="120"/>
      <c r="PGS2" s="120"/>
      <c r="PGT2" s="120"/>
      <c r="PGU2" s="120"/>
      <c r="PGV2" s="120"/>
      <c r="PGW2" s="120"/>
      <c r="PGX2" s="120"/>
      <c r="PGY2" s="120"/>
      <c r="PGZ2" s="120"/>
      <c r="PHA2" s="120"/>
      <c r="PHB2" s="120"/>
      <c r="PHC2" s="120"/>
      <c r="PHD2" s="120"/>
      <c r="PHE2" s="120"/>
      <c r="PHF2" s="120"/>
      <c r="PHG2" s="120"/>
      <c r="PHH2" s="120"/>
      <c r="PHI2" s="120"/>
      <c r="PHJ2" s="120"/>
      <c r="PHK2" s="120"/>
      <c r="PHL2" s="120"/>
      <c r="PHM2" s="120"/>
      <c r="PHN2" s="120"/>
      <c r="PHO2" s="120"/>
      <c r="PHP2" s="120"/>
      <c r="PHQ2" s="120"/>
      <c r="PHR2" s="120"/>
      <c r="PHS2" s="120"/>
      <c r="PHT2" s="120"/>
      <c r="PHU2" s="120"/>
      <c r="PHV2" s="120"/>
      <c r="PHW2" s="120"/>
      <c r="PHX2" s="120"/>
      <c r="PHY2" s="120"/>
      <c r="PHZ2" s="120"/>
      <c r="PIA2" s="120"/>
      <c r="PIB2" s="120"/>
      <c r="PIC2" s="120"/>
      <c r="PID2" s="120"/>
      <c r="PIE2" s="120"/>
      <c r="PIF2" s="120"/>
      <c r="PIG2" s="120"/>
      <c r="PIH2" s="120"/>
      <c r="PII2" s="120"/>
      <c r="PIJ2" s="120"/>
      <c r="PIK2" s="120"/>
      <c r="PIL2" s="120"/>
      <c r="PIM2" s="120"/>
      <c r="PIN2" s="120"/>
      <c r="PIO2" s="120"/>
      <c r="PIP2" s="120"/>
      <c r="PIQ2" s="120"/>
      <c r="PIR2" s="120"/>
      <c r="PIS2" s="120"/>
      <c r="PIT2" s="120"/>
      <c r="PIU2" s="120"/>
      <c r="PIV2" s="120"/>
      <c r="PIW2" s="120"/>
      <c r="PIX2" s="120"/>
      <c r="PIY2" s="120"/>
      <c r="PIZ2" s="120"/>
      <c r="PJA2" s="120"/>
      <c r="PJB2" s="120"/>
      <c r="PJC2" s="120"/>
      <c r="PJD2" s="120"/>
      <c r="PJE2" s="120"/>
      <c r="PJF2" s="120"/>
      <c r="PJG2" s="120"/>
      <c r="PJH2" s="120"/>
      <c r="PJI2" s="120"/>
      <c r="PJJ2" s="120"/>
      <c r="PJK2" s="120"/>
      <c r="PJL2" s="120"/>
      <c r="PJM2" s="120"/>
      <c r="PJN2" s="120"/>
      <c r="PJO2" s="120"/>
      <c r="PJP2" s="120"/>
      <c r="PJQ2" s="120"/>
      <c r="PJR2" s="120"/>
      <c r="PJS2" s="120"/>
      <c r="PJT2" s="120"/>
      <c r="PJU2" s="120"/>
      <c r="PJV2" s="120"/>
      <c r="PJW2" s="120"/>
      <c r="PJX2" s="120"/>
      <c r="PJY2" s="120"/>
      <c r="PJZ2" s="120"/>
      <c r="PKA2" s="120"/>
      <c r="PKB2" s="120"/>
      <c r="PKC2" s="120"/>
      <c r="PKD2" s="120"/>
      <c r="PKE2" s="120"/>
      <c r="PKF2" s="120"/>
      <c r="PKG2" s="120"/>
      <c r="PKH2" s="120"/>
      <c r="PKI2" s="120"/>
      <c r="PKJ2" s="120"/>
      <c r="PKK2" s="120"/>
      <c r="PKL2" s="120"/>
      <c r="PKM2" s="120"/>
      <c r="PKN2" s="120"/>
      <c r="PKO2" s="120"/>
      <c r="PKP2" s="120"/>
      <c r="PKQ2" s="120"/>
      <c r="PKR2" s="120"/>
      <c r="PKS2" s="120"/>
      <c r="PKT2" s="120"/>
      <c r="PKU2" s="120"/>
      <c r="PKV2" s="120"/>
      <c r="PKW2" s="120"/>
      <c r="PKX2" s="120"/>
      <c r="PKY2" s="120"/>
      <c r="PKZ2" s="120"/>
      <c r="PLA2" s="120"/>
      <c r="PLB2" s="120"/>
      <c r="PLC2" s="120"/>
      <c r="PLD2" s="120"/>
      <c r="PLE2" s="120"/>
      <c r="PLF2" s="120"/>
      <c r="PLG2" s="120"/>
      <c r="PLH2" s="120"/>
      <c r="PLI2" s="120"/>
      <c r="PLJ2" s="120"/>
      <c r="PLK2" s="120"/>
      <c r="PLL2" s="120"/>
      <c r="PLM2" s="120"/>
      <c r="PLN2" s="120"/>
      <c r="PLO2" s="120"/>
      <c r="PLP2" s="120"/>
      <c r="PLQ2" s="120"/>
      <c r="PLR2" s="120"/>
      <c r="PLS2" s="120"/>
      <c r="PLT2" s="120"/>
      <c r="PLU2" s="120"/>
      <c r="PLV2" s="120"/>
      <c r="PLW2" s="120"/>
      <c r="PLX2" s="120"/>
      <c r="PLY2" s="120"/>
      <c r="PLZ2" s="120"/>
      <c r="PMA2" s="120"/>
      <c r="PMB2" s="120"/>
      <c r="PMC2" s="120"/>
      <c r="PMD2" s="120"/>
      <c r="PME2" s="120"/>
      <c r="PMF2" s="120"/>
      <c r="PMG2" s="120"/>
      <c r="PMH2" s="120"/>
      <c r="PMI2" s="120"/>
      <c r="PMJ2" s="120"/>
      <c r="PMK2" s="120"/>
      <c r="PML2" s="120"/>
      <c r="PMM2" s="120"/>
      <c r="PMN2" s="120"/>
      <c r="PMO2" s="120"/>
      <c r="PMP2" s="120"/>
      <c r="PMQ2" s="120"/>
      <c r="PMR2" s="120"/>
      <c r="PMS2" s="120"/>
      <c r="PMT2" s="120"/>
      <c r="PMU2" s="120"/>
      <c r="PMV2" s="120"/>
      <c r="PMW2" s="120"/>
      <c r="PMX2" s="120"/>
      <c r="PMY2" s="120"/>
      <c r="PMZ2" s="120"/>
      <c r="PNA2" s="120"/>
      <c r="PNB2" s="120"/>
      <c r="PNC2" s="120"/>
      <c r="PND2" s="120"/>
      <c r="PNE2" s="120"/>
      <c r="PNF2" s="120"/>
      <c r="PNG2" s="120"/>
      <c r="PNH2" s="120"/>
      <c r="PNI2" s="120"/>
      <c r="PNJ2" s="120"/>
      <c r="PNK2" s="120"/>
      <c r="PNL2" s="120"/>
      <c r="PNM2" s="120"/>
      <c r="PNN2" s="120"/>
      <c r="PNO2" s="120"/>
      <c r="PNP2" s="120"/>
      <c r="PNQ2" s="120"/>
      <c r="PNR2" s="120"/>
      <c r="PNS2" s="120"/>
      <c r="PNT2" s="120"/>
      <c r="PNU2" s="120"/>
      <c r="PNV2" s="120"/>
      <c r="PNW2" s="120"/>
      <c r="PNX2" s="120"/>
      <c r="PNY2" s="120"/>
      <c r="PNZ2" s="120"/>
      <c r="POA2" s="120"/>
      <c r="POB2" s="120"/>
      <c r="POC2" s="120"/>
      <c r="POD2" s="120"/>
      <c r="POE2" s="120"/>
      <c r="POF2" s="120"/>
      <c r="POG2" s="120"/>
      <c r="POH2" s="120"/>
      <c r="POI2" s="120"/>
      <c r="POJ2" s="120"/>
      <c r="POK2" s="120"/>
      <c r="POL2" s="120"/>
      <c r="POM2" s="120"/>
      <c r="PON2" s="120"/>
      <c r="POO2" s="120"/>
      <c r="POP2" s="120"/>
      <c r="POQ2" s="120"/>
      <c r="POR2" s="120"/>
      <c r="POS2" s="120"/>
      <c r="POT2" s="120"/>
      <c r="POU2" s="120"/>
      <c r="POV2" s="120"/>
      <c r="POW2" s="120"/>
      <c r="POX2" s="120"/>
      <c r="POY2" s="120"/>
      <c r="POZ2" s="120"/>
      <c r="PPA2" s="120"/>
      <c r="PPB2" s="120"/>
      <c r="PPC2" s="120"/>
      <c r="PPD2" s="120"/>
      <c r="PPE2" s="120"/>
      <c r="PPF2" s="120"/>
      <c r="PPG2" s="120"/>
      <c r="PPH2" s="120"/>
      <c r="PPI2" s="120"/>
      <c r="PPJ2" s="120"/>
      <c r="PPK2" s="120"/>
      <c r="PPL2" s="120"/>
      <c r="PPM2" s="120"/>
      <c r="PPN2" s="120"/>
      <c r="PPO2" s="120"/>
      <c r="PPP2" s="120"/>
      <c r="PPQ2" s="120"/>
      <c r="PPR2" s="120"/>
      <c r="PPS2" s="120"/>
      <c r="PPT2" s="120"/>
      <c r="PPU2" s="120"/>
      <c r="PPV2" s="120"/>
      <c r="PPW2" s="120"/>
      <c r="PPX2" s="120"/>
      <c r="PPY2" s="120"/>
      <c r="PPZ2" s="120"/>
      <c r="PQA2" s="120"/>
      <c r="PQB2" s="120"/>
      <c r="PQC2" s="120"/>
      <c r="PQD2" s="120"/>
      <c r="PQE2" s="120"/>
      <c r="PQF2" s="120"/>
      <c r="PQG2" s="120"/>
      <c r="PQH2" s="120"/>
      <c r="PQI2" s="120"/>
      <c r="PQJ2" s="120"/>
      <c r="PQK2" s="120"/>
      <c r="PQL2" s="120"/>
      <c r="PQM2" s="120"/>
      <c r="PQN2" s="120"/>
      <c r="PQO2" s="120"/>
      <c r="PQP2" s="120"/>
      <c r="PQQ2" s="120"/>
      <c r="PQR2" s="120"/>
      <c r="PQS2" s="120"/>
      <c r="PQT2" s="120"/>
      <c r="PQU2" s="120"/>
      <c r="PQV2" s="120"/>
      <c r="PQW2" s="120"/>
      <c r="PQX2" s="120"/>
      <c r="PQY2" s="120"/>
      <c r="PQZ2" s="120"/>
      <c r="PRA2" s="120"/>
      <c r="PRB2" s="120"/>
      <c r="PRC2" s="120"/>
      <c r="PRD2" s="120"/>
      <c r="PRE2" s="120"/>
      <c r="PRF2" s="120"/>
      <c r="PRG2" s="120"/>
      <c r="PRH2" s="120"/>
      <c r="PRI2" s="120"/>
      <c r="PRJ2" s="120"/>
      <c r="PRK2" s="120"/>
      <c r="PRL2" s="120"/>
      <c r="PRM2" s="120"/>
      <c r="PRN2" s="120"/>
      <c r="PRO2" s="120"/>
      <c r="PRP2" s="120"/>
      <c r="PRQ2" s="120"/>
      <c r="PRR2" s="120"/>
      <c r="PRS2" s="120"/>
      <c r="PRT2" s="120"/>
      <c r="PRU2" s="120"/>
      <c r="PRV2" s="120"/>
      <c r="PRW2" s="120"/>
      <c r="PRX2" s="120"/>
      <c r="PRY2" s="120"/>
      <c r="PRZ2" s="120"/>
      <c r="PSA2" s="120"/>
      <c r="PSB2" s="120"/>
      <c r="PSC2" s="120"/>
      <c r="PSD2" s="120"/>
      <c r="PSE2" s="120"/>
      <c r="PSF2" s="120"/>
      <c r="PSG2" s="120"/>
      <c r="PSH2" s="120"/>
      <c r="PSI2" s="120"/>
      <c r="PSJ2" s="120"/>
      <c r="PSK2" s="120"/>
      <c r="PSL2" s="120"/>
      <c r="PSM2" s="120"/>
      <c r="PSN2" s="120"/>
      <c r="PSO2" s="120"/>
      <c r="PSP2" s="120"/>
      <c r="PSQ2" s="120"/>
      <c r="PSR2" s="120"/>
      <c r="PSS2" s="120"/>
      <c r="PST2" s="120"/>
      <c r="PSU2" s="120"/>
      <c r="PSV2" s="120"/>
      <c r="PSW2" s="120"/>
      <c r="PSX2" s="120"/>
      <c r="PSY2" s="120"/>
      <c r="PSZ2" s="120"/>
      <c r="PTA2" s="120"/>
      <c r="PTB2" s="120"/>
      <c r="PTC2" s="120"/>
      <c r="PTD2" s="120"/>
      <c r="PTE2" s="120"/>
      <c r="PTF2" s="120"/>
      <c r="PTG2" s="120"/>
      <c r="PTH2" s="120"/>
      <c r="PTI2" s="120"/>
      <c r="PTJ2" s="120"/>
      <c r="PTK2" s="120"/>
      <c r="PTL2" s="120"/>
      <c r="PTM2" s="120"/>
      <c r="PTN2" s="120"/>
      <c r="PTO2" s="120"/>
      <c r="PTP2" s="120"/>
      <c r="PTQ2" s="120"/>
      <c r="PTR2" s="120"/>
      <c r="PTS2" s="120"/>
      <c r="PTT2" s="120"/>
      <c r="PTU2" s="120"/>
      <c r="PTV2" s="120"/>
      <c r="PTW2" s="120"/>
      <c r="PTX2" s="120"/>
      <c r="PTY2" s="120"/>
      <c r="PTZ2" s="120"/>
      <c r="PUA2" s="120"/>
      <c r="PUB2" s="120"/>
      <c r="PUC2" s="120"/>
      <c r="PUD2" s="120"/>
      <c r="PUE2" s="120"/>
      <c r="PUF2" s="120"/>
      <c r="PUG2" s="120"/>
      <c r="PUH2" s="120"/>
      <c r="PUI2" s="120"/>
      <c r="PUJ2" s="120"/>
      <c r="PUK2" s="120"/>
      <c r="PUL2" s="120"/>
      <c r="PUM2" s="120"/>
      <c r="PUN2" s="120"/>
      <c r="PUO2" s="120"/>
      <c r="PUP2" s="120"/>
      <c r="PUQ2" s="120"/>
      <c r="PUR2" s="120"/>
      <c r="PUS2" s="120"/>
      <c r="PUT2" s="120"/>
      <c r="PUU2" s="120"/>
      <c r="PUV2" s="120"/>
      <c r="PUW2" s="120"/>
      <c r="PUX2" s="120"/>
      <c r="PUY2" s="120"/>
      <c r="PUZ2" s="120"/>
      <c r="PVA2" s="120"/>
      <c r="PVB2" s="120"/>
      <c r="PVC2" s="120"/>
      <c r="PVD2" s="120"/>
      <c r="PVE2" s="120"/>
      <c r="PVF2" s="120"/>
      <c r="PVG2" s="120"/>
      <c r="PVH2" s="120"/>
      <c r="PVI2" s="120"/>
      <c r="PVJ2" s="120"/>
      <c r="PVK2" s="120"/>
      <c r="PVL2" s="120"/>
      <c r="PVM2" s="120"/>
      <c r="PVN2" s="120"/>
      <c r="PVO2" s="120"/>
      <c r="PVP2" s="120"/>
      <c r="PVQ2" s="120"/>
      <c r="PVR2" s="120"/>
      <c r="PVS2" s="120"/>
      <c r="PVT2" s="120"/>
      <c r="PVU2" s="120"/>
      <c r="PVV2" s="120"/>
      <c r="PVW2" s="120"/>
      <c r="PVX2" s="120"/>
      <c r="PVY2" s="120"/>
      <c r="PVZ2" s="120"/>
      <c r="PWA2" s="120"/>
      <c r="PWB2" s="120"/>
      <c r="PWC2" s="120"/>
      <c r="PWD2" s="120"/>
      <c r="PWE2" s="120"/>
      <c r="PWF2" s="120"/>
      <c r="PWG2" s="120"/>
      <c r="PWH2" s="120"/>
      <c r="PWI2" s="120"/>
      <c r="PWJ2" s="120"/>
      <c r="PWK2" s="120"/>
      <c r="PWL2" s="120"/>
      <c r="PWM2" s="120"/>
      <c r="PWN2" s="120"/>
      <c r="PWO2" s="120"/>
      <c r="PWP2" s="120"/>
      <c r="PWQ2" s="120"/>
      <c r="PWR2" s="120"/>
      <c r="PWS2" s="120"/>
      <c r="PWT2" s="120"/>
      <c r="PWU2" s="120"/>
      <c r="PWV2" s="120"/>
      <c r="PWW2" s="120"/>
      <c r="PWX2" s="120"/>
      <c r="PWY2" s="120"/>
      <c r="PWZ2" s="120"/>
      <c r="PXA2" s="120"/>
      <c r="PXB2" s="120"/>
      <c r="PXC2" s="120"/>
      <c r="PXD2" s="120"/>
      <c r="PXE2" s="120"/>
      <c r="PXF2" s="120"/>
      <c r="PXG2" s="120"/>
      <c r="PXH2" s="120"/>
      <c r="PXI2" s="120"/>
      <c r="PXJ2" s="120"/>
      <c r="PXK2" s="120"/>
      <c r="PXL2" s="120"/>
      <c r="PXM2" s="120"/>
      <c r="PXN2" s="120"/>
      <c r="PXO2" s="120"/>
      <c r="PXP2" s="120"/>
      <c r="PXQ2" s="120"/>
      <c r="PXR2" s="120"/>
      <c r="PXS2" s="120"/>
      <c r="PXT2" s="120"/>
      <c r="PXU2" s="120"/>
      <c r="PXV2" s="120"/>
      <c r="PXW2" s="120"/>
      <c r="PXX2" s="120"/>
      <c r="PXY2" s="120"/>
      <c r="PXZ2" s="120"/>
      <c r="PYA2" s="120"/>
      <c r="PYB2" s="120"/>
      <c r="PYC2" s="120"/>
      <c r="PYD2" s="120"/>
      <c r="PYE2" s="120"/>
      <c r="PYF2" s="120"/>
      <c r="PYG2" s="120"/>
      <c r="PYH2" s="120"/>
      <c r="PYI2" s="120"/>
      <c r="PYJ2" s="120"/>
      <c r="PYK2" s="120"/>
      <c r="PYL2" s="120"/>
      <c r="PYM2" s="120"/>
      <c r="PYN2" s="120"/>
      <c r="PYO2" s="120"/>
      <c r="PYP2" s="120"/>
      <c r="PYQ2" s="120"/>
      <c r="PYR2" s="120"/>
      <c r="PYS2" s="120"/>
      <c r="PYT2" s="120"/>
      <c r="PYU2" s="120"/>
      <c r="PYV2" s="120"/>
      <c r="PYW2" s="120"/>
      <c r="PYX2" s="120"/>
      <c r="PYY2" s="120"/>
      <c r="PYZ2" s="120"/>
      <c r="PZA2" s="120"/>
      <c r="PZB2" s="120"/>
      <c r="PZC2" s="120"/>
      <c r="PZD2" s="120"/>
      <c r="PZE2" s="120"/>
      <c r="PZF2" s="120"/>
      <c r="PZG2" s="120"/>
      <c r="PZH2" s="120"/>
      <c r="PZI2" s="120"/>
      <c r="PZJ2" s="120"/>
      <c r="PZK2" s="120"/>
      <c r="PZL2" s="120"/>
      <c r="PZM2" s="120"/>
      <c r="PZN2" s="120"/>
      <c r="PZO2" s="120"/>
      <c r="PZP2" s="120"/>
      <c r="PZQ2" s="120"/>
      <c r="PZR2" s="120"/>
      <c r="PZS2" s="120"/>
      <c r="PZT2" s="120"/>
      <c r="PZU2" s="120"/>
      <c r="PZV2" s="120"/>
      <c r="PZW2" s="120"/>
      <c r="PZX2" s="120"/>
      <c r="PZY2" s="120"/>
      <c r="PZZ2" s="120"/>
      <c r="QAA2" s="120"/>
      <c r="QAB2" s="120"/>
      <c r="QAC2" s="120"/>
      <c r="QAD2" s="120"/>
      <c r="QAE2" s="120"/>
      <c r="QAF2" s="120"/>
      <c r="QAG2" s="120"/>
      <c r="QAH2" s="120"/>
      <c r="QAI2" s="120"/>
      <c r="QAJ2" s="120"/>
      <c r="QAK2" s="120"/>
      <c r="QAL2" s="120"/>
      <c r="QAM2" s="120"/>
      <c r="QAN2" s="120"/>
      <c r="QAO2" s="120"/>
      <c r="QAP2" s="120"/>
      <c r="QAQ2" s="120"/>
      <c r="QAR2" s="120"/>
      <c r="QAS2" s="120"/>
      <c r="QAT2" s="120"/>
      <c r="QAU2" s="120"/>
      <c r="QAV2" s="120"/>
      <c r="QAW2" s="120"/>
      <c r="QAX2" s="120"/>
      <c r="QAY2" s="120"/>
      <c r="QAZ2" s="120"/>
      <c r="QBA2" s="120"/>
      <c r="QBB2" s="120"/>
      <c r="QBC2" s="120"/>
      <c r="QBD2" s="120"/>
      <c r="QBE2" s="120"/>
      <c r="QBF2" s="120"/>
      <c r="QBG2" s="120"/>
      <c r="QBH2" s="120"/>
      <c r="QBI2" s="120"/>
      <c r="QBJ2" s="120"/>
      <c r="QBK2" s="120"/>
      <c r="QBL2" s="120"/>
      <c r="QBM2" s="120"/>
      <c r="QBN2" s="120"/>
      <c r="QBO2" s="120"/>
      <c r="QBP2" s="120"/>
      <c r="QBQ2" s="120"/>
      <c r="QBR2" s="120"/>
      <c r="QBS2" s="120"/>
      <c r="QBT2" s="120"/>
      <c r="QBU2" s="120"/>
      <c r="QBV2" s="120"/>
      <c r="QBW2" s="120"/>
      <c r="QBX2" s="120"/>
      <c r="QBY2" s="120"/>
      <c r="QBZ2" s="120"/>
      <c r="QCA2" s="120"/>
      <c r="QCB2" s="120"/>
      <c r="QCC2" s="120"/>
      <c r="QCD2" s="120"/>
      <c r="QCE2" s="120"/>
      <c r="QCF2" s="120"/>
      <c r="QCG2" s="120"/>
      <c r="QCH2" s="120"/>
      <c r="QCI2" s="120"/>
      <c r="QCJ2" s="120"/>
      <c r="QCK2" s="120"/>
      <c r="QCL2" s="120"/>
      <c r="QCM2" s="120"/>
      <c r="QCN2" s="120"/>
      <c r="QCO2" s="120"/>
      <c r="QCP2" s="120"/>
      <c r="QCQ2" s="120"/>
      <c r="QCR2" s="120"/>
      <c r="QCS2" s="120"/>
      <c r="QCT2" s="120"/>
      <c r="QCU2" s="120"/>
      <c r="QCV2" s="120"/>
      <c r="QCW2" s="120"/>
      <c r="QCX2" s="120"/>
      <c r="QCY2" s="120"/>
      <c r="QCZ2" s="120"/>
      <c r="QDA2" s="120"/>
      <c r="QDB2" s="120"/>
      <c r="QDC2" s="120"/>
      <c r="QDD2" s="120"/>
      <c r="QDE2" s="120"/>
      <c r="QDF2" s="120"/>
      <c r="QDG2" s="120"/>
      <c r="QDH2" s="120"/>
      <c r="QDI2" s="120"/>
      <c r="QDJ2" s="120"/>
      <c r="QDK2" s="120"/>
      <c r="QDL2" s="120"/>
      <c r="QDM2" s="120"/>
      <c r="QDN2" s="120"/>
      <c r="QDO2" s="120"/>
      <c r="QDP2" s="120"/>
      <c r="QDQ2" s="120"/>
      <c r="QDR2" s="120"/>
      <c r="QDS2" s="120"/>
      <c r="QDT2" s="120"/>
      <c r="QDU2" s="120"/>
      <c r="QDV2" s="120"/>
      <c r="QDW2" s="120"/>
      <c r="QDX2" s="120"/>
      <c r="QDY2" s="120"/>
      <c r="QDZ2" s="120"/>
      <c r="QEA2" s="120"/>
      <c r="QEB2" s="120"/>
      <c r="QEC2" s="120"/>
      <c r="QED2" s="120"/>
      <c r="QEE2" s="120"/>
      <c r="QEF2" s="120"/>
      <c r="QEG2" s="120"/>
      <c r="QEH2" s="120"/>
      <c r="QEI2" s="120"/>
      <c r="QEJ2" s="120"/>
      <c r="QEK2" s="120"/>
      <c r="QEL2" s="120"/>
      <c r="QEM2" s="120"/>
      <c r="QEN2" s="120"/>
      <c r="QEO2" s="120"/>
      <c r="QEP2" s="120"/>
      <c r="QEQ2" s="120"/>
      <c r="QER2" s="120"/>
      <c r="QES2" s="120"/>
      <c r="QET2" s="120"/>
      <c r="QEU2" s="120"/>
      <c r="QEV2" s="120"/>
      <c r="QEW2" s="120"/>
      <c r="QEX2" s="120"/>
      <c r="QEY2" s="120"/>
      <c r="QEZ2" s="120"/>
      <c r="QFA2" s="120"/>
      <c r="QFB2" s="120"/>
      <c r="QFC2" s="120"/>
      <c r="QFD2" s="120"/>
      <c r="QFE2" s="120"/>
      <c r="QFF2" s="120"/>
      <c r="QFG2" s="120"/>
      <c r="QFH2" s="120"/>
      <c r="QFI2" s="120"/>
      <c r="QFJ2" s="120"/>
      <c r="QFK2" s="120"/>
      <c r="QFL2" s="120"/>
      <c r="QFM2" s="120"/>
      <c r="QFN2" s="120"/>
      <c r="QFO2" s="120"/>
      <c r="QFP2" s="120"/>
      <c r="QFQ2" s="120"/>
      <c r="QFR2" s="120"/>
      <c r="QFS2" s="120"/>
      <c r="QFT2" s="120"/>
      <c r="QFU2" s="120"/>
      <c r="QFV2" s="120"/>
      <c r="QFW2" s="120"/>
      <c r="QFX2" s="120"/>
      <c r="QFY2" s="120"/>
      <c r="QFZ2" s="120"/>
      <c r="QGA2" s="120"/>
      <c r="QGB2" s="120"/>
      <c r="QGC2" s="120"/>
      <c r="QGD2" s="120"/>
      <c r="QGE2" s="120"/>
      <c r="QGF2" s="120"/>
      <c r="QGG2" s="120"/>
      <c r="QGH2" s="120"/>
      <c r="QGI2" s="120"/>
      <c r="QGJ2" s="120"/>
      <c r="QGK2" s="120"/>
      <c r="QGL2" s="120"/>
      <c r="QGM2" s="120"/>
      <c r="QGN2" s="120"/>
      <c r="QGO2" s="120"/>
      <c r="QGP2" s="120"/>
      <c r="QGQ2" s="120"/>
      <c r="QGR2" s="120"/>
      <c r="QGS2" s="120"/>
      <c r="QGT2" s="120"/>
      <c r="QGU2" s="120"/>
      <c r="QGV2" s="120"/>
      <c r="QGW2" s="120"/>
      <c r="QGX2" s="120"/>
      <c r="QGY2" s="120"/>
      <c r="QGZ2" s="120"/>
      <c r="QHA2" s="120"/>
      <c r="QHB2" s="120"/>
      <c r="QHC2" s="120"/>
      <c r="QHD2" s="120"/>
      <c r="QHE2" s="120"/>
      <c r="QHF2" s="120"/>
      <c r="QHG2" s="120"/>
      <c r="QHH2" s="120"/>
      <c r="QHI2" s="120"/>
      <c r="QHJ2" s="120"/>
      <c r="QHK2" s="120"/>
      <c r="QHL2" s="120"/>
      <c r="QHM2" s="120"/>
      <c r="QHN2" s="120"/>
      <c r="QHO2" s="120"/>
      <c r="QHP2" s="120"/>
      <c r="QHQ2" s="120"/>
      <c r="QHR2" s="120"/>
      <c r="QHS2" s="120"/>
      <c r="QHT2" s="120"/>
      <c r="QHU2" s="120"/>
      <c r="QHV2" s="120"/>
      <c r="QHW2" s="120"/>
      <c r="QHX2" s="120"/>
      <c r="QHY2" s="120"/>
      <c r="QHZ2" s="120"/>
      <c r="QIA2" s="120"/>
      <c r="QIB2" s="120"/>
      <c r="QIC2" s="120"/>
      <c r="QID2" s="120"/>
      <c r="QIE2" s="120"/>
      <c r="QIF2" s="120"/>
      <c r="QIG2" s="120"/>
      <c r="QIH2" s="120"/>
      <c r="QII2" s="120"/>
      <c r="QIJ2" s="120"/>
      <c r="QIK2" s="120"/>
      <c r="QIL2" s="120"/>
      <c r="QIM2" s="120"/>
      <c r="QIN2" s="120"/>
      <c r="QIO2" s="120"/>
      <c r="QIP2" s="120"/>
      <c r="QIQ2" s="120"/>
      <c r="QIR2" s="120"/>
      <c r="QIS2" s="120"/>
      <c r="QIT2" s="120"/>
      <c r="QIU2" s="120"/>
      <c r="QIV2" s="120"/>
      <c r="QIW2" s="120"/>
      <c r="QIX2" s="120"/>
      <c r="QIY2" s="120"/>
      <c r="QIZ2" s="120"/>
      <c r="QJA2" s="120"/>
      <c r="QJB2" s="120"/>
      <c r="QJC2" s="120"/>
      <c r="QJD2" s="120"/>
      <c r="QJE2" s="120"/>
      <c r="QJF2" s="120"/>
      <c r="QJG2" s="120"/>
      <c r="QJH2" s="120"/>
      <c r="QJI2" s="120"/>
      <c r="QJJ2" s="120"/>
      <c r="QJK2" s="120"/>
      <c r="QJL2" s="120"/>
      <c r="QJM2" s="120"/>
      <c r="QJN2" s="120"/>
      <c r="QJO2" s="120"/>
      <c r="QJP2" s="120"/>
      <c r="QJQ2" s="120"/>
      <c r="QJR2" s="120"/>
      <c r="QJS2" s="120"/>
      <c r="QJT2" s="120"/>
      <c r="QJU2" s="120"/>
      <c r="QJV2" s="120"/>
      <c r="QJW2" s="120"/>
      <c r="QJX2" s="120"/>
      <c r="QJY2" s="120"/>
      <c r="QJZ2" s="120"/>
      <c r="QKA2" s="120"/>
      <c r="QKB2" s="120"/>
      <c r="QKC2" s="120"/>
      <c r="QKD2" s="120"/>
      <c r="QKE2" s="120"/>
      <c r="QKF2" s="120"/>
      <c r="QKG2" s="120"/>
      <c r="QKH2" s="120"/>
      <c r="QKI2" s="120"/>
      <c r="QKJ2" s="120"/>
      <c r="QKK2" s="120"/>
      <c r="QKL2" s="120"/>
      <c r="QKM2" s="120"/>
      <c r="QKN2" s="120"/>
      <c r="QKO2" s="120"/>
      <c r="QKP2" s="120"/>
      <c r="QKQ2" s="120"/>
      <c r="QKR2" s="120"/>
      <c r="QKS2" s="120"/>
      <c r="QKT2" s="120"/>
      <c r="QKU2" s="120"/>
      <c r="QKV2" s="120"/>
      <c r="QKW2" s="120"/>
      <c r="QKX2" s="120"/>
      <c r="QKY2" s="120"/>
      <c r="QKZ2" s="120"/>
      <c r="QLA2" s="120"/>
      <c r="QLB2" s="120"/>
      <c r="QLC2" s="120"/>
      <c r="QLD2" s="120"/>
      <c r="QLE2" s="120"/>
      <c r="QLF2" s="120"/>
      <c r="QLG2" s="120"/>
      <c r="QLH2" s="120"/>
      <c r="QLI2" s="120"/>
      <c r="QLJ2" s="120"/>
      <c r="QLK2" s="120"/>
      <c r="QLL2" s="120"/>
      <c r="QLM2" s="120"/>
      <c r="QLN2" s="120"/>
      <c r="QLO2" s="120"/>
      <c r="QLP2" s="120"/>
      <c r="QLQ2" s="120"/>
      <c r="QLR2" s="120"/>
      <c r="QLS2" s="120"/>
      <c r="QLT2" s="120"/>
      <c r="QLU2" s="120"/>
      <c r="QLV2" s="120"/>
      <c r="QLW2" s="120"/>
      <c r="QLX2" s="120"/>
      <c r="QLY2" s="120"/>
      <c r="QLZ2" s="120"/>
      <c r="QMA2" s="120"/>
      <c r="QMB2" s="120"/>
      <c r="QMC2" s="120"/>
      <c r="QMD2" s="120"/>
      <c r="QME2" s="120"/>
      <c r="QMF2" s="120"/>
      <c r="QMG2" s="120"/>
      <c r="QMH2" s="120"/>
      <c r="QMI2" s="120"/>
      <c r="QMJ2" s="120"/>
      <c r="QMK2" s="120"/>
      <c r="QML2" s="120"/>
      <c r="QMM2" s="120"/>
      <c r="QMN2" s="120"/>
      <c r="QMO2" s="120"/>
      <c r="QMP2" s="120"/>
      <c r="QMQ2" s="120"/>
      <c r="QMR2" s="120"/>
      <c r="QMS2" s="120"/>
      <c r="QMT2" s="120"/>
      <c r="QMU2" s="120"/>
      <c r="QMV2" s="120"/>
      <c r="QMW2" s="120"/>
      <c r="QMX2" s="120"/>
      <c r="QMY2" s="120"/>
      <c r="QMZ2" s="120"/>
      <c r="QNA2" s="120"/>
      <c r="QNB2" s="120"/>
      <c r="QNC2" s="120"/>
      <c r="QND2" s="120"/>
      <c r="QNE2" s="120"/>
      <c r="QNF2" s="120"/>
      <c r="QNG2" s="120"/>
      <c r="QNH2" s="120"/>
      <c r="QNI2" s="120"/>
      <c r="QNJ2" s="120"/>
      <c r="QNK2" s="120"/>
      <c r="QNL2" s="120"/>
      <c r="QNM2" s="120"/>
      <c r="QNN2" s="120"/>
      <c r="QNO2" s="120"/>
      <c r="QNP2" s="120"/>
      <c r="QNQ2" s="120"/>
      <c r="QNR2" s="120"/>
      <c r="QNS2" s="120"/>
      <c r="QNT2" s="120"/>
      <c r="QNU2" s="120"/>
      <c r="QNV2" s="120"/>
      <c r="QNW2" s="120"/>
      <c r="QNX2" s="120"/>
      <c r="QNY2" s="120"/>
      <c r="QNZ2" s="120"/>
      <c r="QOA2" s="120"/>
      <c r="QOB2" s="120"/>
      <c r="QOC2" s="120"/>
      <c r="QOD2" s="120"/>
      <c r="QOE2" s="120"/>
      <c r="QOF2" s="120"/>
      <c r="QOG2" s="120"/>
      <c r="QOH2" s="120"/>
      <c r="QOI2" s="120"/>
      <c r="QOJ2" s="120"/>
      <c r="QOK2" s="120"/>
      <c r="QOL2" s="120"/>
      <c r="QOM2" s="120"/>
      <c r="QON2" s="120"/>
      <c r="QOO2" s="120"/>
      <c r="QOP2" s="120"/>
      <c r="QOQ2" s="120"/>
      <c r="QOR2" s="120"/>
      <c r="QOS2" s="120"/>
      <c r="QOT2" s="120"/>
      <c r="QOU2" s="120"/>
      <c r="QOV2" s="120"/>
      <c r="QOW2" s="120"/>
      <c r="QOX2" s="120"/>
      <c r="QOY2" s="120"/>
      <c r="QOZ2" s="120"/>
      <c r="QPA2" s="120"/>
      <c r="QPB2" s="120"/>
      <c r="QPC2" s="120"/>
      <c r="QPD2" s="120"/>
      <c r="QPE2" s="120"/>
      <c r="QPF2" s="120"/>
      <c r="QPG2" s="120"/>
      <c r="QPH2" s="120"/>
      <c r="QPI2" s="120"/>
      <c r="QPJ2" s="120"/>
      <c r="QPK2" s="120"/>
      <c r="QPL2" s="120"/>
      <c r="QPM2" s="120"/>
      <c r="QPN2" s="120"/>
      <c r="QPO2" s="120"/>
      <c r="QPP2" s="120"/>
      <c r="QPQ2" s="120"/>
      <c r="QPR2" s="120"/>
      <c r="QPS2" s="120"/>
      <c r="QPT2" s="120"/>
      <c r="QPU2" s="120"/>
      <c r="QPV2" s="120"/>
      <c r="QPW2" s="120"/>
      <c r="QPX2" s="120"/>
      <c r="QPY2" s="120"/>
      <c r="QPZ2" s="120"/>
      <c r="QQA2" s="120"/>
      <c r="QQB2" s="120"/>
      <c r="QQC2" s="120"/>
      <c r="QQD2" s="120"/>
      <c r="QQE2" s="120"/>
      <c r="QQF2" s="120"/>
      <c r="QQG2" s="120"/>
      <c r="QQH2" s="120"/>
      <c r="QQI2" s="120"/>
      <c r="QQJ2" s="120"/>
      <c r="QQK2" s="120"/>
      <c r="QQL2" s="120"/>
      <c r="QQM2" s="120"/>
      <c r="QQN2" s="120"/>
      <c r="QQO2" s="120"/>
      <c r="QQP2" s="120"/>
      <c r="QQQ2" s="120"/>
      <c r="QQR2" s="120"/>
      <c r="QQS2" s="120"/>
      <c r="QQT2" s="120"/>
      <c r="QQU2" s="120"/>
      <c r="QQV2" s="120"/>
      <c r="QQW2" s="120"/>
      <c r="QQX2" s="120"/>
      <c r="QQY2" s="120"/>
      <c r="QQZ2" s="120"/>
      <c r="QRA2" s="120"/>
      <c r="QRB2" s="120"/>
      <c r="QRC2" s="120"/>
      <c r="QRD2" s="120"/>
      <c r="QRE2" s="120"/>
      <c r="QRF2" s="120"/>
      <c r="QRG2" s="120"/>
      <c r="QRH2" s="120"/>
      <c r="QRI2" s="120"/>
      <c r="QRJ2" s="120"/>
      <c r="QRK2" s="120"/>
      <c r="QRL2" s="120"/>
      <c r="QRM2" s="120"/>
      <c r="QRN2" s="120"/>
      <c r="QRO2" s="120"/>
      <c r="QRP2" s="120"/>
      <c r="QRQ2" s="120"/>
      <c r="QRR2" s="120"/>
      <c r="QRS2" s="120"/>
      <c r="QRT2" s="120"/>
      <c r="QRU2" s="120"/>
      <c r="QRV2" s="120"/>
      <c r="QRW2" s="120"/>
      <c r="QRX2" s="120"/>
      <c r="QRY2" s="120"/>
      <c r="QRZ2" s="120"/>
      <c r="QSA2" s="120"/>
      <c r="QSB2" s="120"/>
      <c r="QSC2" s="120"/>
      <c r="QSD2" s="120"/>
      <c r="QSE2" s="120"/>
      <c r="QSF2" s="120"/>
      <c r="QSG2" s="120"/>
      <c r="QSH2" s="120"/>
      <c r="QSI2" s="120"/>
      <c r="QSJ2" s="120"/>
      <c r="QSK2" s="120"/>
      <c r="QSL2" s="120"/>
      <c r="QSM2" s="120"/>
      <c r="QSN2" s="120"/>
      <c r="QSO2" s="120"/>
      <c r="QSP2" s="120"/>
      <c r="QSQ2" s="120"/>
      <c r="QSR2" s="120"/>
      <c r="QSS2" s="120"/>
      <c r="QST2" s="120"/>
      <c r="QSU2" s="120"/>
      <c r="QSV2" s="120"/>
      <c r="QSW2" s="120"/>
      <c r="QSX2" s="120"/>
      <c r="QSY2" s="120"/>
      <c r="QSZ2" s="120"/>
      <c r="QTA2" s="120"/>
      <c r="QTB2" s="120"/>
      <c r="QTC2" s="120"/>
      <c r="QTD2" s="120"/>
      <c r="QTE2" s="120"/>
      <c r="QTF2" s="120"/>
      <c r="QTG2" s="120"/>
      <c r="QTH2" s="120"/>
      <c r="QTI2" s="120"/>
      <c r="QTJ2" s="120"/>
      <c r="QTK2" s="120"/>
      <c r="QTL2" s="120"/>
      <c r="QTM2" s="120"/>
      <c r="QTN2" s="120"/>
      <c r="QTO2" s="120"/>
      <c r="QTP2" s="120"/>
      <c r="QTQ2" s="120"/>
      <c r="QTR2" s="120"/>
      <c r="QTS2" s="120"/>
      <c r="QTT2" s="120"/>
      <c r="QTU2" s="120"/>
      <c r="QTV2" s="120"/>
      <c r="QTW2" s="120"/>
      <c r="QTX2" s="120"/>
      <c r="QTY2" s="120"/>
      <c r="QTZ2" s="120"/>
      <c r="QUA2" s="120"/>
      <c r="QUB2" s="120"/>
      <c r="QUC2" s="120"/>
      <c r="QUD2" s="120"/>
      <c r="QUE2" s="120"/>
      <c r="QUF2" s="120"/>
      <c r="QUG2" s="120"/>
      <c r="QUH2" s="120"/>
      <c r="QUI2" s="120"/>
      <c r="QUJ2" s="120"/>
      <c r="QUK2" s="120"/>
      <c r="QUL2" s="120"/>
      <c r="QUM2" s="120"/>
      <c r="QUN2" s="120"/>
      <c r="QUO2" s="120"/>
      <c r="QUP2" s="120"/>
      <c r="QUQ2" s="120"/>
      <c r="QUR2" s="120"/>
      <c r="QUS2" s="120"/>
      <c r="QUT2" s="120"/>
      <c r="QUU2" s="120"/>
      <c r="QUV2" s="120"/>
      <c r="QUW2" s="120"/>
      <c r="QUX2" s="120"/>
      <c r="QUY2" s="120"/>
      <c r="QUZ2" s="120"/>
      <c r="QVA2" s="120"/>
      <c r="QVB2" s="120"/>
      <c r="QVC2" s="120"/>
      <c r="QVD2" s="120"/>
      <c r="QVE2" s="120"/>
      <c r="QVF2" s="120"/>
      <c r="QVG2" s="120"/>
      <c r="QVH2" s="120"/>
      <c r="QVI2" s="120"/>
      <c r="QVJ2" s="120"/>
      <c r="QVK2" s="120"/>
      <c r="QVL2" s="120"/>
      <c r="QVM2" s="120"/>
      <c r="QVN2" s="120"/>
      <c r="QVO2" s="120"/>
      <c r="QVP2" s="120"/>
      <c r="QVQ2" s="120"/>
      <c r="QVR2" s="120"/>
      <c r="QVS2" s="120"/>
      <c r="QVT2" s="120"/>
      <c r="QVU2" s="120"/>
      <c r="QVV2" s="120"/>
      <c r="QVW2" s="120"/>
      <c r="QVX2" s="120"/>
      <c r="QVY2" s="120"/>
      <c r="QVZ2" s="120"/>
      <c r="QWA2" s="120"/>
      <c r="QWB2" s="120"/>
      <c r="QWC2" s="120"/>
      <c r="QWD2" s="120"/>
      <c r="QWE2" s="120"/>
      <c r="QWF2" s="120"/>
      <c r="QWG2" s="120"/>
      <c r="QWH2" s="120"/>
      <c r="QWI2" s="120"/>
      <c r="QWJ2" s="120"/>
      <c r="QWK2" s="120"/>
      <c r="QWL2" s="120"/>
      <c r="QWM2" s="120"/>
      <c r="QWN2" s="120"/>
      <c r="QWO2" s="120"/>
      <c r="QWP2" s="120"/>
      <c r="QWQ2" s="120"/>
      <c r="QWR2" s="120"/>
      <c r="QWS2" s="120"/>
      <c r="QWT2" s="120"/>
      <c r="QWU2" s="120"/>
      <c r="QWV2" s="120"/>
      <c r="QWW2" s="120"/>
      <c r="QWX2" s="120"/>
      <c r="QWY2" s="120"/>
      <c r="QWZ2" s="120"/>
      <c r="QXA2" s="120"/>
      <c r="QXB2" s="120"/>
      <c r="QXC2" s="120"/>
      <c r="QXD2" s="120"/>
      <c r="QXE2" s="120"/>
      <c r="QXF2" s="120"/>
      <c r="QXG2" s="120"/>
      <c r="QXH2" s="120"/>
      <c r="QXI2" s="120"/>
      <c r="QXJ2" s="120"/>
      <c r="QXK2" s="120"/>
      <c r="QXL2" s="120"/>
      <c r="QXM2" s="120"/>
      <c r="QXN2" s="120"/>
      <c r="QXO2" s="120"/>
      <c r="QXP2" s="120"/>
      <c r="QXQ2" s="120"/>
      <c r="QXR2" s="120"/>
      <c r="QXS2" s="120"/>
      <c r="QXT2" s="120"/>
      <c r="QXU2" s="120"/>
      <c r="QXV2" s="120"/>
      <c r="QXW2" s="120"/>
      <c r="QXX2" s="120"/>
      <c r="QXY2" s="120"/>
      <c r="QXZ2" s="120"/>
      <c r="QYA2" s="120"/>
      <c r="QYB2" s="120"/>
      <c r="QYC2" s="120"/>
      <c r="QYD2" s="120"/>
      <c r="QYE2" s="120"/>
      <c r="QYF2" s="120"/>
      <c r="QYG2" s="120"/>
      <c r="QYH2" s="120"/>
      <c r="QYI2" s="120"/>
      <c r="QYJ2" s="120"/>
      <c r="QYK2" s="120"/>
      <c r="QYL2" s="120"/>
      <c r="QYM2" s="120"/>
      <c r="QYN2" s="120"/>
      <c r="QYO2" s="120"/>
      <c r="QYP2" s="120"/>
      <c r="QYQ2" s="120"/>
      <c r="QYR2" s="120"/>
      <c r="QYS2" s="120"/>
      <c r="QYT2" s="120"/>
      <c r="QYU2" s="120"/>
      <c r="QYV2" s="120"/>
      <c r="QYW2" s="120"/>
      <c r="QYX2" s="120"/>
      <c r="QYY2" s="120"/>
      <c r="QYZ2" s="120"/>
      <c r="QZA2" s="120"/>
      <c r="QZB2" s="120"/>
      <c r="QZC2" s="120"/>
      <c r="QZD2" s="120"/>
      <c r="QZE2" s="120"/>
      <c r="QZF2" s="120"/>
      <c r="QZG2" s="120"/>
      <c r="QZH2" s="120"/>
      <c r="QZI2" s="120"/>
      <c r="QZJ2" s="120"/>
      <c r="QZK2" s="120"/>
      <c r="QZL2" s="120"/>
      <c r="QZM2" s="120"/>
      <c r="QZN2" s="120"/>
      <c r="QZO2" s="120"/>
      <c r="QZP2" s="120"/>
      <c r="QZQ2" s="120"/>
      <c r="QZR2" s="120"/>
      <c r="QZS2" s="120"/>
      <c r="QZT2" s="120"/>
      <c r="QZU2" s="120"/>
      <c r="QZV2" s="120"/>
      <c r="QZW2" s="120"/>
      <c r="QZX2" s="120"/>
      <c r="QZY2" s="120"/>
      <c r="QZZ2" s="120"/>
      <c r="RAA2" s="120"/>
      <c r="RAB2" s="120"/>
      <c r="RAC2" s="120"/>
      <c r="RAD2" s="120"/>
      <c r="RAE2" s="120"/>
      <c r="RAF2" s="120"/>
      <c r="RAG2" s="120"/>
      <c r="RAH2" s="120"/>
      <c r="RAI2" s="120"/>
      <c r="RAJ2" s="120"/>
      <c r="RAK2" s="120"/>
      <c r="RAL2" s="120"/>
      <c r="RAM2" s="120"/>
      <c r="RAN2" s="120"/>
      <c r="RAO2" s="120"/>
      <c r="RAP2" s="120"/>
      <c r="RAQ2" s="120"/>
      <c r="RAR2" s="120"/>
      <c r="RAS2" s="120"/>
      <c r="RAT2" s="120"/>
      <c r="RAU2" s="120"/>
      <c r="RAV2" s="120"/>
      <c r="RAW2" s="120"/>
      <c r="RAX2" s="120"/>
      <c r="RAY2" s="120"/>
      <c r="RAZ2" s="120"/>
      <c r="RBA2" s="120"/>
      <c r="RBB2" s="120"/>
      <c r="RBC2" s="120"/>
      <c r="RBD2" s="120"/>
      <c r="RBE2" s="120"/>
      <c r="RBF2" s="120"/>
      <c r="RBG2" s="120"/>
      <c r="RBH2" s="120"/>
      <c r="RBI2" s="120"/>
      <c r="RBJ2" s="120"/>
      <c r="RBK2" s="120"/>
      <c r="RBL2" s="120"/>
      <c r="RBM2" s="120"/>
      <c r="RBN2" s="120"/>
      <c r="RBO2" s="120"/>
      <c r="RBP2" s="120"/>
      <c r="RBQ2" s="120"/>
      <c r="RBR2" s="120"/>
      <c r="RBS2" s="120"/>
      <c r="RBT2" s="120"/>
      <c r="RBU2" s="120"/>
      <c r="RBV2" s="120"/>
      <c r="RBW2" s="120"/>
      <c r="RBX2" s="120"/>
      <c r="RBY2" s="120"/>
      <c r="RBZ2" s="120"/>
      <c r="RCA2" s="120"/>
      <c r="RCB2" s="120"/>
      <c r="RCC2" s="120"/>
      <c r="RCD2" s="120"/>
      <c r="RCE2" s="120"/>
      <c r="RCF2" s="120"/>
      <c r="RCG2" s="120"/>
      <c r="RCH2" s="120"/>
      <c r="RCI2" s="120"/>
      <c r="RCJ2" s="120"/>
      <c r="RCK2" s="120"/>
      <c r="RCL2" s="120"/>
      <c r="RCM2" s="120"/>
      <c r="RCN2" s="120"/>
      <c r="RCO2" s="120"/>
      <c r="RCP2" s="120"/>
      <c r="RCQ2" s="120"/>
      <c r="RCR2" s="120"/>
      <c r="RCS2" s="120"/>
      <c r="RCT2" s="120"/>
      <c r="RCU2" s="120"/>
      <c r="RCV2" s="120"/>
      <c r="RCW2" s="120"/>
      <c r="RCX2" s="120"/>
      <c r="RCY2" s="120"/>
      <c r="RCZ2" s="120"/>
      <c r="RDA2" s="120"/>
      <c r="RDB2" s="120"/>
      <c r="RDC2" s="120"/>
      <c r="RDD2" s="120"/>
      <c r="RDE2" s="120"/>
      <c r="RDF2" s="120"/>
      <c r="RDG2" s="120"/>
      <c r="RDH2" s="120"/>
      <c r="RDI2" s="120"/>
      <c r="RDJ2" s="120"/>
      <c r="RDK2" s="120"/>
      <c r="RDL2" s="120"/>
      <c r="RDM2" s="120"/>
      <c r="RDN2" s="120"/>
      <c r="RDO2" s="120"/>
      <c r="RDP2" s="120"/>
      <c r="RDQ2" s="120"/>
      <c r="RDR2" s="120"/>
      <c r="RDS2" s="120"/>
      <c r="RDT2" s="120"/>
      <c r="RDU2" s="120"/>
      <c r="RDV2" s="120"/>
      <c r="RDW2" s="120"/>
      <c r="RDX2" s="120"/>
      <c r="RDY2" s="120"/>
      <c r="RDZ2" s="120"/>
      <c r="REA2" s="120"/>
      <c r="REB2" s="120"/>
      <c r="REC2" s="120"/>
      <c r="RED2" s="120"/>
      <c r="REE2" s="120"/>
      <c r="REF2" s="120"/>
      <c r="REG2" s="120"/>
      <c r="REH2" s="120"/>
      <c r="REI2" s="120"/>
      <c r="REJ2" s="120"/>
      <c r="REK2" s="120"/>
      <c r="REL2" s="120"/>
      <c r="REM2" s="120"/>
      <c r="REN2" s="120"/>
      <c r="REO2" s="120"/>
      <c r="REP2" s="120"/>
      <c r="REQ2" s="120"/>
      <c r="RER2" s="120"/>
      <c r="RES2" s="120"/>
      <c r="RET2" s="120"/>
      <c r="REU2" s="120"/>
      <c r="REV2" s="120"/>
      <c r="REW2" s="120"/>
      <c r="REX2" s="120"/>
      <c r="REY2" s="120"/>
      <c r="REZ2" s="120"/>
      <c r="RFA2" s="120"/>
      <c r="RFB2" s="120"/>
      <c r="RFC2" s="120"/>
      <c r="RFD2" s="120"/>
      <c r="RFE2" s="120"/>
      <c r="RFF2" s="120"/>
      <c r="RFG2" s="120"/>
      <c r="RFH2" s="120"/>
      <c r="RFI2" s="120"/>
      <c r="RFJ2" s="120"/>
      <c r="RFK2" s="120"/>
      <c r="RFL2" s="120"/>
      <c r="RFM2" s="120"/>
      <c r="RFN2" s="120"/>
      <c r="RFO2" s="120"/>
      <c r="RFP2" s="120"/>
      <c r="RFQ2" s="120"/>
      <c r="RFR2" s="120"/>
      <c r="RFS2" s="120"/>
      <c r="RFT2" s="120"/>
      <c r="RFU2" s="120"/>
      <c r="RFV2" s="120"/>
      <c r="RFW2" s="120"/>
      <c r="RFX2" s="120"/>
      <c r="RFY2" s="120"/>
      <c r="RFZ2" s="120"/>
      <c r="RGA2" s="120"/>
      <c r="RGB2" s="120"/>
      <c r="RGC2" s="120"/>
      <c r="RGD2" s="120"/>
      <c r="RGE2" s="120"/>
      <c r="RGF2" s="120"/>
      <c r="RGG2" s="120"/>
      <c r="RGH2" s="120"/>
      <c r="RGI2" s="120"/>
      <c r="RGJ2" s="120"/>
      <c r="RGK2" s="120"/>
      <c r="RGL2" s="120"/>
      <c r="RGM2" s="120"/>
      <c r="RGN2" s="120"/>
      <c r="RGO2" s="120"/>
      <c r="RGP2" s="120"/>
      <c r="RGQ2" s="120"/>
      <c r="RGR2" s="120"/>
      <c r="RGS2" s="120"/>
      <c r="RGT2" s="120"/>
      <c r="RGU2" s="120"/>
      <c r="RGV2" s="120"/>
      <c r="RGW2" s="120"/>
      <c r="RGX2" s="120"/>
      <c r="RGY2" s="120"/>
      <c r="RGZ2" s="120"/>
      <c r="RHA2" s="120"/>
      <c r="RHB2" s="120"/>
      <c r="RHC2" s="120"/>
      <c r="RHD2" s="120"/>
      <c r="RHE2" s="120"/>
      <c r="RHF2" s="120"/>
      <c r="RHG2" s="120"/>
      <c r="RHH2" s="120"/>
      <c r="RHI2" s="120"/>
      <c r="RHJ2" s="120"/>
      <c r="RHK2" s="120"/>
      <c r="RHL2" s="120"/>
      <c r="RHM2" s="120"/>
      <c r="RHN2" s="120"/>
      <c r="RHO2" s="120"/>
      <c r="RHP2" s="120"/>
      <c r="RHQ2" s="120"/>
      <c r="RHR2" s="120"/>
      <c r="RHS2" s="120"/>
      <c r="RHT2" s="120"/>
      <c r="RHU2" s="120"/>
      <c r="RHV2" s="120"/>
      <c r="RHW2" s="120"/>
      <c r="RHX2" s="120"/>
      <c r="RHY2" s="120"/>
      <c r="RHZ2" s="120"/>
      <c r="RIA2" s="120"/>
      <c r="RIB2" s="120"/>
      <c r="RIC2" s="120"/>
      <c r="RID2" s="120"/>
      <c r="RIE2" s="120"/>
      <c r="RIF2" s="120"/>
      <c r="RIG2" s="120"/>
      <c r="RIH2" s="120"/>
      <c r="RII2" s="120"/>
      <c r="RIJ2" s="120"/>
      <c r="RIK2" s="120"/>
      <c r="RIL2" s="120"/>
      <c r="RIM2" s="120"/>
      <c r="RIN2" s="120"/>
      <c r="RIO2" s="120"/>
      <c r="RIP2" s="120"/>
      <c r="RIQ2" s="120"/>
      <c r="RIR2" s="120"/>
      <c r="RIS2" s="120"/>
      <c r="RIT2" s="120"/>
      <c r="RIU2" s="120"/>
      <c r="RIV2" s="120"/>
      <c r="RIW2" s="120"/>
      <c r="RIX2" s="120"/>
      <c r="RIY2" s="120"/>
      <c r="RIZ2" s="120"/>
      <c r="RJA2" s="120"/>
      <c r="RJB2" s="120"/>
      <c r="RJC2" s="120"/>
      <c r="RJD2" s="120"/>
      <c r="RJE2" s="120"/>
      <c r="RJF2" s="120"/>
      <c r="RJG2" s="120"/>
      <c r="RJH2" s="120"/>
      <c r="RJI2" s="120"/>
      <c r="RJJ2" s="120"/>
      <c r="RJK2" s="120"/>
      <c r="RJL2" s="120"/>
      <c r="RJM2" s="120"/>
      <c r="RJN2" s="120"/>
      <c r="RJO2" s="120"/>
      <c r="RJP2" s="120"/>
      <c r="RJQ2" s="120"/>
      <c r="RJR2" s="120"/>
      <c r="RJS2" s="120"/>
      <c r="RJT2" s="120"/>
      <c r="RJU2" s="120"/>
      <c r="RJV2" s="120"/>
      <c r="RJW2" s="120"/>
      <c r="RJX2" s="120"/>
      <c r="RJY2" s="120"/>
      <c r="RJZ2" s="120"/>
      <c r="RKA2" s="120"/>
      <c r="RKB2" s="120"/>
      <c r="RKC2" s="120"/>
      <c r="RKD2" s="120"/>
      <c r="RKE2" s="120"/>
      <c r="RKF2" s="120"/>
      <c r="RKG2" s="120"/>
      <c r="RKH2" s="120"/>
      <c r="RKI2" s="120"/>
      <c r="RKJ2" s="120"/>
      <c r="RKK2" s="120"/>
      <c r="RKL2" s="120"/>
      <c r="RKM2" s="120"/>
      <c r="RKN2" s="120"/>
      <c r="RKO2" s="120"/>
      <c r="RKP2" s="120"/>
      <c r="RKQ2" s="120"/>
      <c r="RKR2" s="120"/>
      <c r="RKS2" s="120"/>
      <c r="RKT2" s="120"/>
      <c r="RKU2" s="120"/>
      <c r="RKV2" s="120"/>
      <c r="RKW2" s="120"/>
      <c r="RKX2" s="120"/>
      <c r="RKY2" s="120"/>
      <c r="RKZ2" s="120"/>
      <c r="RLA2" s="120"/>
      <c r="RLB2" s="120"/>
      <c r="RLC2" s="120"/>
      <c r="RLD2" s="120"/>
      <c r="RLE2" s="120"/>
      <c r="RLF2" s="120"/>
      <c r="RLG2" s="120"/>
      <c r="RLH2" s="120"/>
      <c r="RLI2" s="120"/>
      <c r="RLJ2" s="120"/>
      <c r="RLK2" s="120"/>
      <c r="RLL2" s="120"/>
      <c r="RLM2" s="120"/>
      <c r="RLN2" s="120"/>
      <c r="RLO2" s="120"/>
      <c r="RLP2" s="120"/>
      <c r="RLQ2" s="120"/>
      <c r="RLR2" s="120"/>
      <c r="RLS2" s="120"/>
      <c r="RLT2" s="120"/>
      <c r="RLU2" s="120"/>
      <c r="RLV2" s="120"/>
      <c r="RLW2" s="120"/>
      <c r="RLX2" s="120"/>
      <c r="RLY2" s="120"/>
      <c r="RLZ2" s="120"/>
      <c r="RMA2" s="120"/>
      <c r="RMB2" s="120"/>
      <c r="RMC2" s="120"/>
      <c r="RMD2" s="120"/>
      <c r="RME2" s="120"/>
      <c r="RMF2" s="120"/>
      <c r="RMG2" s="120"/>
      <c r="RMH2" s="120"/>
      <c r="RMI2" s="120"/>
      <c r="RMJ2" s="120"/>
      <c r="RMK2" s="120"/>
      <c r="RML2" s="120"/>
      <c r="RMM2" s="120"/>
      <c r="RMN2" s="120"/>
      <c r="RMO2" s="120"/>
      <c r="RMP2" s="120"/>
      <c r="RMQ2" s="120"/>
      <c r="RMR2" s="120"/>
      <c r="RMS2" s="120"/>
      <c r="RMT2" s="120"/>
      <c r="RMU2" s="120"/>
      <c r="RMV2" s="120"/>
      <c r="RMW2" s="120"/>
      <c r="RMX2" s="120"/>
      <c r="RMY2" s="120"/>
      <c r="RMZ2" s="120"/>
      <c r="RNA2" s="120"/>
      <c r="RNB2" s="120"/>
      <c r="RNC2" s="120"/>
      <c r="RND2" s="120"/>
      <c r="RNE2" s="120"/>
      <c r="RNF2" s="120"/>
      <c r="RNG2" s="120"/>
      <c r="RNH2" s="120"/>
      <c r="RNI2" s="120"/>
      <c r="RNJ2" s="120"/>
      <c r="RNK2" s="120"/>
      <c r="RNL2" s="120"/>
      <c r="RNM2" s="120"/>
      <c r="RNN2" s="120"/>
      <c r="RNO2" s="120"/>
      <c r="RNP2" s="120"/>
      <c r="RNQ2" s="120"/>
      <c r="RNR2" s="120"/>
      <c r="RNS2" s="120"/>
      <c r="RNT2" s="120"/>
      <c r="RNU2" s="120"/>
      <c r="RNV2" s="120"/>
      <c r="RNW2" s="120"/>
      <c r="RNX2" s="120"/>
      <c r="RNY2" s="120"/>
      <c r="RNZ2" s="120"/>
      <c r="ROA2" s="120"/>
      <c r="ROB2" s="120"/>
      <c r="ROC2" s="120"/>
      <c r="ROD2" s="120"/>
      <c r="ROE2" s="120"/>
      <c r="ROF2" s="120"/>
      <c r="ROG2" s="120"/>
      <c r="ROH2" s="120"/>
      <c r="ROI2" s="120"/>
      <c r="ROJ2" s="120"/>
      <c r="ROK2" s="120"/>
      <c r="ROL2" s="120"/>
      <c r="ROM2" s="120"/>
      <c r="RON2" s="120"/>
      <c r="ROO2" s="120"/>
      <c r="ROP2" s="120"/>
      <c r="ROQ2" s="120"/>
      <c r="ROR2" s="120"/>
      <c r="ROS2" s="120"/>
      <c r="ROT2" s="120"/>
      <c r="ROU2" s="120"/>
      <c r="ROV2" s="120"/>
      <c r="ROW2" s="120"/>
      <c r="ROX2" s="120"/>
      <c r="ROY2" s="120"/>
      <c r="ROZ2" s="120"/>
      <c r="RPA2" s="120"/>
      <c r="RPB2" s="120"/>
      <c r="RPC2" s="120"/>
      <c r="RPD2" s="120"/>
      <c r="RPE2" s="120"/>
      <c r="RPF2" s="120"/>
      <c r="RPG2" s="120"/>
      <c r="RPH2" s="120"/>
      <c r="RPI2" s="120"/>
      <c r="RPJ2" s="120"/>
      <c r="RPK2" s="120"/>
      <c r="RPL2" s="120"/>
      <c r="RPM2" s="120"/>
      <c r="RPN2" s="120"/>
      <c r="RPO2" s="120"/>
      <c r="RPP2" s="120"/>
      <c r="RPQ2" s="120"/>
      <c r="RPR2" s="120"/>
      <c r="RPS2" s="120"/>
      <c r="RPT2" s="120"/>
      <c r="RPU2" s="120"/>
      <c r="RPV2" s="120"/>
      <c r="RPW2" s="120"/>
      <c r="RPX2" s="120"/>
      <c r="RPY2" s="120"/>
      <c r="RPZ2" s="120"/>
      <c r="RQA2" s="120"/>
      <c r="RQB2" s="120"/>
      <c r="RQC2" s="120"/>
      <c r="RQD2" s="120"/>
      <c r="RQE2" s="120"/>
      <c r="RQF2" s="120"/>
      <c r="RQG2" s="120"/>
      <c r="RQH2" s="120"/>
      <c r="RQI2" s="120"/>
      <c r="RQJ2" s="120"/>
      <c r="RQK2" s="120"/>
      <c r="RQL2" s="120"/>
      <c r="RQM2" s="120"/>
      <c r="RQN2" s="120"/>
      <c r="RQO2" s="120"/>
      <c r="RQP2" s="120"/>
      <c r="RQQ2" s="120"/>
      <c r="RQR2" s="120"/>
      <c r="RQS2" s="120"/>
      <c r="RQT2" s="120"/>
      <c r="RQU2" s="120"/>
      <c r="RQV2" s="120"/>
      <c r="RQW2" s="120"/>
      <c r="RQX2" s="120"/>
      <c r="RQY2" s="120"/>
      <c r="RQZ2" s="120"/>
      <c r="RRA2" s="120"/>
      <c r="RRB2" s="120"/>
      <c r="RRC2" s="120"/>
      <c r="RRD2" s="120"/>
      <c r="RRE2" s="120"/>
      <c r="RRF2" s="120"/>
      <c r="RRG2" s="120"/>
      <c r="RRH2" s="120"/>
      <c r="RRI2" s="120"/>
      <c r="RRJ2" s="120"/>
      <c r="RRK2" s="120"/>
      <c r="RRL2" s="120"/>
      <c r="RRM2" s="120"/>
      <c r="RRN2" s="120"/>
      <c r="RRO2" s="120"/>
      <c r="RRP2" s="120"/>
      <c r="RRQ2" s="120"/>
      <c r="RRR2" s="120"/>
      <c r="RRS2" s="120"/>
      <c r="RRT2" s="120"/>
      <c r="RRU2" s="120"/>
      <c r="RRV2" s="120"/>
      <c r="RRW2" s="120"/>
      <c r="RRX2" s="120"/>
      <c r="RRY2" s="120"/>
      <c r="RRZ2" s="120"/>
      <c r="RSA2" s="120"/>
      <c r="RSB2" s="120"/>
      <c r="RSC2" s="120"/>
      <c r="RSD2" s="120"/>
      <c r="RSE2" s="120"/>
      <c r="RSF2" s="120"/>
      <c r="RSG2" s="120"/>
      <c r="RSH2" s="120"/>
      <c r="RSI2" s="120"/>
      <c r="RSJ2" s="120"/>
      <c r="RSK2" s="120"/>
      <c r="RSL2" s="120"/>
      <c r="RSM2" s="120"/>
      <c r="RSN2" s="120"/>
      <c r="RSO2" s="120"/>
      <c r="RSP2" s="120"/>
      <c r="RSQ2" s="120"/>
      <c r="RSR2" s="120"/>
      <c r="RSS2" s="120"/>
      <c r="RST2" s="120"/>
      <c r="RSU2" s="120"/>
      <c r="RSV2" s="120"/>
      <c r="RSW2" s="120"/>
      <c r="RSX2" s="120"/>
      <c r="RSY2" s="120"/>
      <c r="RSZ2" s="120"/>
      <c r="RTA2" s="120"/>
      <c r="RTB2" s="120"/>
      <c r="RTC2" s="120"/>
      <c r="RTD2" s="120"/>
      <c r="RTE2" s="120"/>
      <c r="RTF2" s="120"/>
      <c r="RTG2" s="120"/>
      <c r="RTH2" s="120"/>
      <c r="RTI2" s="120"/>
      <c r="RTJ2" s="120"/>
      <c r="RTK2" s="120"/>
      <c r="RTL2" s="120"/>
      <c r="RTM2" s="120"/>
      <c r="RTN2" s="120"/>
      <c r="RTO2" s="120"/>
      <c r="RTP2" s="120"/>
      <c r="RTQ2" s="120"/>
      <c r="RTR2" s="120"/>
      <c r="RTS2" s="120"/>
      <c r="RTT2" s="120"/>
      <c r="RTU2" s="120"/>
      <c r="RTV2" s="120"/>
      <c r="RTW2" s="120"/>
      <c r="RTX2" s="120"/>
      <c r="RTY2" s="120"/>
      <c r="RTZ2" s="120"/>
      <c r="RUA2" s="120"/>
      <c r="RUB2" s="120"/>
      <c r="RUC2" s="120"/>
      <c r="RUD2" s="120"/>
      <c r="RUE2" s="120"/>
      <c r="RUF2" s="120"/>
      <c r="RUG2" s="120"/>
      <c r="RUH2" s="120"/>
      <c r="RUI2" s="120"/>
      <c r="RUJ2" s="120"/>
      <c r="RUK2" s="120"/>
      <c r="RUL2" s="120"/>
      <c r="RUM2" s="120"/>
      <c r="RUN2" s="120"/>
      <c r="RUO2" s="120"/>
      <c r="RUP2" s="120"/>
      <c r="RUQ2" s="120"/>
      <c r="RUR2" s="120"/>
      <c r="RUS2" s="120"/>
      <c r="RUT2" s="120"/>
      <c r="RUU2" s="120"/>
      <c r="RUV2" s="120"/>
      <c r="RUW2" s="120"/>
      <c r="RUX2" s="120"/>
      <c r="RUY2" s="120"/>
      <c r="RUZ2" s="120"/>
      <c r="RVA2" s="120"/>
      <c r="RVB2" s="120"/>
      <c r="RVC2" s="120"/>
      <c r="RVD2" s="120"/>
      <c r="RVE2" s="120"/>
      <c r="RVF2" s="120"/>
      <c r="RVG2" s="120"/>
      <c r="RVH2" s="120"/>
      <c r="RVI2" s="120"/>
      <c r="RVJ2" s="120"/>
      <c r="RVK2" s="120"/>
      <c r="RVL2" s="120"/>
      <c r="RVM2" s="120"/>
      <c r="RVN2" s="120"/>
      <c r="RVO2" s="120"/>
      <c r="RVP2" s="120"/>
      <c r="RVQ2" s="120"/>
      <c r="RVR2" s="120"/>
      <c r="RVS2" s="120"/>
      <c r="RVT2" s="120"/>
      <c r="RVU2" s="120"/>
      <c r="RVV2" s="120"/>
      <c r="RVW2" s="120"/>
      <c r="RVX2" s="120"/>
      <c r="RVY2" s="120"/>
      <c r="RVZ2" s="120"/>
      <c r="RWA2" s="120"/>
      <c r="RWB2" s="120"/>
      <c r="RWC2" s="120"/>
      <c r="RWD2" s="120"/>
      <c r="RWE2" s="120"/>
      <c r="RWF2" s="120"/>
      <c r="RWG2" s="120"/>
      <c r="RWH2" s="120"/>
      <c r="RWI2" s="120"/>
      <c r="RWJ2" s="120"/>
      <c r="RWK2" s="120"/>
      <c r="RWL2" s="120"/>
      <c r="RWM2" s="120"/>
      <c r="RWN2" s="120"/>
      <c r="RWO2" s="120"/>
      <c r="RWP2" s="120"/>
      <c r="RWQ2" s="120"/>
      <c r="RWR2" s="120"/>
      <c r="RWS2" s="120"/>
      <c r="RWT2" s="120"/>
      <c r="RWU2" s="120"/>
      <c r="RWV2" s="120"/>
      <c r="RWW2" s="120"/>
      <c r="RWX2" s="120"/>
      <c r="RWY2" s="120"/>
      <c r="RWZ2" s="120"/>
      <c r="RXA2" s="120"/>
      <c r="RXB2" s="120"/>
      <c r="RXC2" s="120"/>
      <c r="RXD2" s="120"/>
      <c r="RXE2" s="120"/>
      <c r="RXF2" s="120"/>
      <c r="RXG2" s="120"/>
      <c r="RXH2" s="120"/>
      <c r="RXI2" s="120"/>
      <c r="RXJ2" s="120"/>
      <c r="RXK2" s="120"/>
      <c r="RXL2" s="120"/>
      <c r="RXM2" s="120"/>
      <c r="RXN2" s="120"/>
      <c r="RXO2" s="120"/>
      <c r="RXP2" s="120"/>
      <c r="RXQ2" s="120"/>
      <c r="RXR2" s="120"/>
      <c r="RXS2" s="120"/>
      <c r="RXT2" s="120"/>
      <c r="RXU2" s="120"/>
      <c r="RXV2" s="120"/>
      <c r="RXW2" s="120"/>
      <c r="RXX2" s="120"/>
      <c r="RXY2" s="120"/>
      <c r="RXZ2" s="120"/>
      <c r="RYA2" s="120"/>
      <c r="RYB2" s="120"/>
      <c r="RYC2" s="120"/>
      <c r="RYD2" s="120"/>
      <c r="RYE2" s="120"/>
      <c r="RYF2" s="120"/>
      <c r="RYG2" s="120"/>
      <c r="RYH2" s="120"/>
      <c r="RYI2" s="120"/>
      <c r="RYJ2" s="120"/>
      <c r="RYK2" s="120"/>
      <c r="RYL2" s="120"/>
      <c r="RYM2" s="120"/>
      <c r="RYN2" s="120"/>
      <c r="RYO2" s="120"/>
      <c r="RYP2" s="120"/>
      <c r="RYQ2" s="120"/>
      <c r="RYR2" s="120"/>
      <c r="RYS2" s="120"/>
      <c r="RYT2" s="120"/>
      <c r="RYU2" s="120"/>
      <c r="RYV2" s="120"/>
      <c r="RYW2" s="120"/>
      <c r="RYX2" s="120"/>
      <c r="RYY2" s="120"/>
      <c r="RYZ2" s="120"/>
      <c r="RZA2" s="120"/>
      <c r="RZB2" s="120"/>
      <c r="RZC2" s="120"/>
      <c r="RZD2" s="120"/>
      <c r="RZE2" s="120"/>
      <c r="RZF2" s="120"/>
      <c r="RZG2" s="120"/>
      <c r="RZH2" s="120"/>
      <c r="RZI2" s="120"/>
      <c r="RZJ2" s="120"/>
      <c r="RZK2" s="120"/>
      <c r="RZL2" s="120"/>
      <c r="RZM2" s="120"/>
      <c r="RZN2" s="120"/>
      <c r="RZO2" s="120"/>
      <c r="RZP2" s="120"/>
      <c r="RZQ2" s="120"/>
      <c r="RZR2" s="120"/>
      <c r="RZS2" s="120"/>
      <c r="RZT2" s="120"/>
      <c r="RZU2" s="120"/>
      <c r="RZV2" s="120"/>
      <c r="RZW2" s="120"/>
      <c r="RZX2" s="120"/>
      <c r="RZY2" s="120"/>
      <c r="RZZ2" s="120"/>
      <c r="SAA2" s="120"/>
      <c r="SAB2" s="120"/>
      <c r="SAC2" s="120"/>
      <c r="SAD2" s="120"/>
      <c r="SAE2" s="120"/>
      <c r="SAF2" s="120"/>
      <c r="SAG2" s="120"/>
      <c r="SAH2" s="120"/>
      <c r="SAI2" s="120"/>
      <c r="SAJ2" s="120"/>
      <c r="SAK2" s="120"/>
      <c r="SAL2" s="120"/>
      <c r="SAM2" s="120"/>
      <c r="SAN2" s="120"/>
      <c r="SAO2" s="120"/>
      <c r="SAP2" s="120"/>
      <c r="SAQ2" s="120"/>
      <c r="SAR2" s="120"/>
      <c r="SAS2" s="120"/>
      <c r="SAT2" s="120"/>
      <c r="SAU2" s="120"/>
      <c r="SAV2" s="120"/>
      <c r="SAW2" s="120"/>
      <c r="SAX2" s="120"/>
      <c r="SAY2" s="120"/>
      <c r="SAZ2" s="120"/>
      <c r="SBA2" s="120"/>
      <c r="SBB2" s="120"/>
      <c r="SBC2" s="120"/>
      <c r="SBD2" s="120"/>
      <c r="SBE2" s="120"/>
      <c r="SBF2" s="120"/>
      <c r="SBG2" s="120"/>
      <c r="SBH2" s="120"/>
      <c r="SBI2" s="120"/>
      <c r="SBJ2" s="120"/>
      <c r="SBK2" s="120"/>
      <c r="SBL2" s="120"/>
      <c r="SBM2" s="120"/>
      <c r="SBN2" s="120"/>
      <c r="SBO2" s="120"/>
      <c r="SBP2" s="120"/>
      <c r="SBQ2" s="120"/>
      <c r="SBR2" s="120"/>
      <c r="SBS2" s="120"/>
      <c r="SBT2" s="120"/>
      <c r="SBU2" s="120"/>
      <c r="SBV2" s="120"/>
      <c r="SBW2" s="120"/>
      <c r="SBX2" s="120"/>
      <c r="SBY2" s="120"/>
      <c r="SBZ2" s="120"/>
      <c r="SCA2" s="120"/>
      <c r="SCB2" s="120"/>
      <c r="SCC2" s="120"/>
      <c r="SCD2" s="120"/>
      <c r="SCE2" s="120"/>
      <c r="SCF2" s="120"/>
      <c r="SCG2" s="120"/>
      <c r="SCH2" s="120"/>
      <c r="SCI2" s="120"/>
      <c r="SCJ2" s="120"/>
      <c r="SCK2" s="120"/>
      <c r="SCL2" s="120"/>
      <c r="SCM2" s="120"/>
      <c r="SCN2" s="120"/>
      <c r="SCO2" s="120"/>
      <c r="SCP2" s="120"/>
      <c r="SCQ2" s="120"/>
      <c r="SCR2" s="120"/>
      <c r="SCS2" s="120"/>
      <c r="SCT2" s="120"/>
      <c r="SCU2" s="120"/>
      <c r="SCV2" s="120"/>
      <c r="SCW2" s="120"/>
      <c r="SCX2" s="120"/>
      <c r="SCY2" s="120"/>
      <c r="SCZ2" s="120"/>
      <c r="SDA2" s="120"/>
      <c r="SDB2" s="120"/>
      <c r="SDC2" s="120"/>
      <c r="SDD2" s="120"/>
      <c r="SDE2" s="120"/>
      <c r="SDF2" s="120"/>
      <c r="SDG2" s="120"/>
      <c r="SDH2" s="120"/>
      <c r="SDI2" s="120"/>
      <c r="SDJ2" s="120"/>
      <c r="SDK2" s="120"/>
      <c r="SDL2" s="120"/>
      <c r="SDM2" s="120"/>
      <c r="SDN2" s="120"/>
      <c r="SDO2" s="120"/>
      <c r="SDP2" s="120"/>
      <c r="SDQ2" s="120"/>
      <c r="SDR2" s="120"/>
      <c r="SDS2" s="120"/>
      <c r="SDT2" s="120"/>
      <c r="SDU2" s="120"/>
      <c r="SDV2" s="120"/>
      <c r="SDW2" s="120"/>
      <c r="SDX2" s="120"/>
      <c r="SDY2" s="120"/>
      <c r="SDZ2" s="120"/>
      <c r="SEA2" s="120"/>
      <c r="SEB2" s="120"/>
      <c r="SEC2" s="120"/>
      <c r="SED2" s="120"/>
      <c r="SEE2" s="120"/>
      <c r="SEF2" s="120"/>
      <c r="SEG2" s="120"/>
      <c r="SEH2" s="120"/>
      <c r="SEI2" s="120"/>
      <c r="SEJ2" s="120"/>
      <c r="SEK2" s="120"/>
      <c r="SEL2" s="120"/>
      <c r="SEM2" s="120"/>
      <c r="SEN2" s="120"/>
      <c r="SEO2" s="120"/>
      <c r="SEP2" s="120"/>
      <c r="SEQ2" s="120"/>
      <c r="SER2" s="120"/>
      <c r="SES2" s="120"/>
      <c r="SET2" s="120"/>
      <c r="SEU2" s="120"/>
      <c r="SEV2" s="120"/>
      <c r="SEW2" s="120"/>
      <c r="SEX2" s="120"/>
      <c r="SEY2" s="120"/>
      <c r="SEZ2" s="120"/>
      <c r="SFA2" s="120"/>
      <c r="SFB2" s="120"/>
      <c r="SFC2" s="120"/>
      <c r="SFD2" s="120"/>
      <c r="SFE2" s="120"/>
      <c r="SFF2" s="120"/>
      <c r="SFG2" s="120"/>
      <c r="SFH2" s="120"/>
      <c r="SFI2" s="120"/>
      <c r="SFJ2" s="120"/>
      <c r="SFK2" s="120"/>
      <c r="SFL2" s="120"/>
      <c r="SFM2" s="120"/>
      <c r="SFN2" s="120"/>
      <c r="SFO2" s="120"/>
      <c r="SFP2" s="120"/>
      <c r="SFQ2" s="120"/>
      <c r="SFR2" s="120"/>
      <c r="SFS2" s="120"/>
      <c r="SFT2" s="120"/>
      <c r="SFU2" s="120"/>
      <c r="SFV2" s="120"/>
      <c r="SFW2" s="120"/>
      <c r="SFX2" s="120"/>
      <c r="SFY2" s="120"/>
      <c r="SFZ2" s="120"/>
      <c r="SGA2" s="120"/>
      <c r="SGB2" s="120"/>
      <c r="SGC2" s="120"/>
      <c r="SGD2" s="120"/>
      <c r="SGE2" s="120"/>
      <c r="SGF2" s="120"/>
      <c r="SGG2" s="120"/>
      <c r="SGH2" s="120"/>
      <c r="SGI2" s="120"/>
      <c r="SGJ2" s="120"/>
      <c r="SGK2" s="120"/>
      <c r="SGL2" s="120"/>
      <c r="SGM2" s="120"/>
      <c r="SGN2" s="120"/>
      <c r="SGO2" s="120"/>
      <c r="SGP2" s="120"/>
      <c r="SGQ2" s="120"/>
      <c r="SGR2" s="120"/>
      <c r="SGS2" s="120"/>
      <c r="SGT2" s="120"/>
      <c r="SGU2" s="120"/>
      <c r="SGV2" s="120"/>
      <c r="SGW2" s="120"/>
      <c r="SGX2" s="120"/>
      <c r="SGY2" s="120"/>
      <c r="SGZ2" s="120"/>
      <c r="SHA2" s="120"/>
      <c r="SHB2" s="120"/>
      <c r="SHC2" s="120"/>
      <c r="SHD2" s="120"/>
      <c r="SHE2" s="120"/>
      <c r="SHF2" s="120"/>
      <c r="SHG2" s="120"/>
      <c r="SHH2" s="120"/>
      <c r="SHI2" s="120"/>
      <c r="SHJ2" s="120"/>
      <c r="SHK2" s="120"/>
      <c r="SHL2" s="120"/>
      <c r="SHM2" s="120"/>
      <c r="SHN2" s="120"/>
      <c r="SHO2" s="120"/>
      <c r="SHP2" s="120"/>
      <c r="SHQ2" s="120"/>
      <c r="SHR2" s="120"/>
      <c r="SHS2" s="120"/>
      <c r="SHT2" s="120"/>
      <c r="SHU2" s="120"/>
      <c r="SHV2" s="120"/>
      <c r="SHW2" s="120"/>
      <c r="SHX2" s="120"/>
      <c r="SHY2" s="120"/>
      <c r="SHZ2" s="120"/>
      <c r="SIA2" s="120"/>
      <c r="SIB2" s="120"/>
      <c r="SIC2" s="120"/>
      <c r="SID2" s="120"/>
      <c r="SIE2" s="120"/>
      <c r="SIF2" s="120"/>
      <c r="SIG2" s="120"/>
      <c r="SIH2" s="120"/>
      <c r="SII2" s="120"/>
      <c r="SIJ2" s="120"/>
      <c r="SIK2" s="120"/>
      <c r="SIL2" s="120"/>
      <c r="SIM2" s="120"/>
      <c r="SIN2" s="120"/>
      <c r="SIO2" s="120"/>
      <c r="SIP2" s="120"/>
      <c r="SIQ2" s="120"/>
      <c r="SIR2" s="120"/>
      <c r="SIS2" s="120"/>
      <c r="SIT2" s="120"/>
      <c r="SIU2" s="120"/>
      <c r="SIV2" s="120"/>
      <c r="SIW2" s="120"/>
      <c r="SIX2" s="120"/>
      <c r="SIY2" s="120"/>
      <c r="SIZ2" s="120"/>
      <c r="SJA2" s="120"/>
      <c r="SJB2" s="120"/>
      <c r="SJC2" s="120"/>
      <c r="SJD2" s="120"/>
      <c r="SJE2" s="120"/>
      <c r="SJF2" s="120"/>
      <c r="SJG2" s="120"/>
      <c r="SJH2" s="120"/>
      <c r="SJI2" s="120"/>
      <c r="SJJ2" s="120"/>
      <c r="SJK2" s="120"/>
      <c r="SJL2" s="120"/>
      <c r="SJM2" s="120"/>
      <c r="SJN2" s="120"/>
      <c r="SJO2" s="120"/>
      <c r="SJP2" s="120"/>
      <c r="SJQ2" s="120"/>
      <c r="SJR2" s="120"/>
      <c r="SJS2" s="120"/>
      <c r="SJT2" s="120"/>
      <c r="SJU2" s="120"/>
      <c r="SJV2" s="120"/>
      <c r="SJW2" s="120"/>
      <c r="SJX2" s="120"/>
      <c r="SJY2" s="120"/>
      <c r="SJZ2" s="120"/>
      <c r="SKA2" s="120"/>
      <c r="SKB2" s="120"/>
      <c r="SKC2" s="120"/>
      <c r="SKD2" s="120"/>
      <c r="SKE2" s="120"/>
      <c r="SKF2" s="120"/>
      <c r="SKG2" s="120"/>
      <c r="SKH2" s="120"/>
      <c r="SKI2" s="120"/>
      <c r="SKJ2" s="120"/>
      <c r="SKK2" s="120"/>
      <c r="SKL2" s="120"/>
      <c r="SKM2" s="120"/>
      <c r="SKN2" s="120"/>
      <c r="SKO2" s="120"/>
      <c r="SKP2" s="120"/>
      <c r="SKQ2" s="120"/>
      <c r="SKR2" s="120"/>
      <c r="SKS2" s="120"/>
      <c r="SKT2" s="120"/>
      <c r="SKU2" s="120"/>
      <c r="SKV2" s="120"/>
      <c r="SKW2" s="120"/>
      <c r="SKX2" s="120"/>
      <c r="SKY2" s="120"/>
      <c r="SKZ2" s="120"/>
      <c r="SLA2" s="120"/>
      <c r="SLB2" s="120"/>
      <c r="SLC2" s="120"/>
      <c r="SLD2" s="120"/>
      <c r="SLE2" s="120"/>
      <c r="SLF2" s="120"/>
      <c r="SLG2" s="120"/>
      <c r="SLH2" s="120"/>
      <c r="SLI2" s="120"/>
      <c r="SLJ2" s="120"/>
      <c r="SLK2" s="120"/>
      <c r="SLL2" s="120"/>
      <c r="SLM2" s="120"/>
      <c r="SLN2" s="120"/>
      <c r="SLO2" s="120"/>
      <c r="SLP2" s="120"/>
      <c r="SLQ2" s="120"/>
      <c r="SLR2" s="120"/>
      <c r="SLS2" s="120"/>
      <c r="SLT2" s="120"/>
      <c r="SLU2" s="120"/>
      <c r="SLV2" s="120"/>
      <c r="SLW2" s="120"/>
      <c r="SLX2" s="120"/>
      <c r="SLY2" s="120"/>
      <c r="SLZ2" s="120"/>
      <c r="SMA2" s="120"/>
      <c r="SMB2" s="120"/>
      <c r="SMC2" s="120"/>
      <c r="SMD2" s="120"/>
      <c r="SME2" s="120"/>
      <c r="SMF2" s="120"/>
      <c r="SMG2" s="120"/>
      <c r="SMH2" s="120"/>
      <c r="SMI2" s="120"/>
      <c r="SMJ2" s="120"/>
      <c r="SMK2" s="120"/>
      <c r="SML2" s="120"/>
      <c r="SMM2" s="120"/>
      <c r="SMN2" s="120"/>
      <c r="SMO2" s="120"/>
      <c r="SMP2" s="120"/>
      <c r="SMQ2" s="120"/>
      <c r="SMR2" s="120"/>
      <c r="SMS2" s="120"/>
      <c r="SMT2" s="120"/>
      <c r="SMU2" s="120"/>
      <c r="SMV2" s="120"/>
      <c r="SMW2" s="120"/>
      <c r="SMX2" s="120"/>
      <c r="SMY2" s="120"/>
      <c r="SMZ2" s="120"/>
      <c r="SNA2" s="120"/>
      <c r="SNB2" s="120"/>
      <c r="SNC2" s="120"/>
      <c r="SND2" s="120"/>
      <c r="SNE2" s="120"/>
      <c r="SNF2" s="120"/>
      <c r="SNG2" s="120"/>
      <c r="SNH2" s="120"/>
      <c r="SNI2" s="120"/>
      <c r="SNJ2" s="120"/>
      <c r="SNK2" s="120"/>
      <c r="SNL2" s="120"/>
      <c r="SNM2" s="120"/>
      <c r="SNN2" s="120"/>
      <c r="SNO2" s="120"/>
      <c r="SNP2" s="120"/>
      <c r="SNQ2" s="120"/>
      <c r="SNR2" s="120"/>
      <c r="SNS2" s="120"/>
      <c r="SNT2" s="120"/>
      <c r="SNU2" s="120"/>
      <c r="SNV2" s="120"/>
      <c r="SNW2" s="120"/>
      <c r="SNX2" s="120"/>
      <c r="SNY2" s="120"/>
      <c r="SNZ2" s="120"/>
      <c r="SOA2" s="120"/>
      <c r="SOB2" s="120"/>
      <c r="SOC2" s="120"/>
      <c r="SOD2" s="120"/>
      <c r="SOE2" s="120"/>
      <c r="SOF2" s="120"/>
      <c r="SOG2" s="120"/>
      <c r="SOH2" s="120"/>
      <c r="SOI2" s="120"/>
      <c r="SOJ2" s="120"/>
      <c r="SOK2" s="120"/>
      <c r="SOL2" s="120"/>
      <c r="SOM2" s="120"/>
      <c r="SON2" s="120"/>
      <c r="SOO2" s="120"/>
      <c r="SOP2" s="120"/>
      <c r="SOQ2" s="120"/>
      <c r="SOR2" s="120"/>
      <c r="SOS2" s="120"/>
      <c r="SOT2" s="120"/>
      <c r="SOU2" s="120"/>
      <c r="SOV2" s="120"/>
      <c r="SOW2" s="120"/>
      <c r="SOX2" s="120"/>
      <c r="SOY2" s="120"/>
      <c r="SOZ2" s="120"/>
      <c r="SPA2" s="120"/>
      <c r="SPB2" s="120"/>
      <c r="SPC2" s="120"/>
      <c r="SPD2" s="120"/>
      <c r="SPE2" s="120"/>
      <c r="SPF2" s="120"/>
      <c r="SPG2" s="120"/>
      <c r="SPH2" s="120"/>
      <c r="SPI2" s="120"/>
      <c r="SPJ2" s="120"/>
      <c r="SPK2" s="120"/>
      <c r="SPL2" s="120"/>
      <c r="SPM2" s="120"/>
      <c r="SPN2" s="120"/>
      <c r="SPO2" s="120"/>
      <c r="SPP2" s="120"/>
      <c r="SPQ2" s="120"/>
      <c r="SPR2" s="120"/>
      <c r="SPS2" s="120"/>
      <c r="SPT2" s="120"/>
      <c r="SPU2" s="120"/>
      <c r="SPV2" s="120"/>
      <c r="SPW2" s="120"/>
      <c r="SPX2" s="120"/>
      <c r="SPY2" s="120"/>
      <c r="SPZ2" s="120"/>
      <c r="SQA2" s="120"/>
      <c r="SQB2" s="120"/>
      <c r="SQC2" s="120"/>
      <c r="SQD2" s="120"/>
      <c r="SQE2" s="120"/>
      <c r="SQF2" s="120"/>
      <c r="SQG2" s="120"/>
      <c r="SQH2" s="120"/>
      <c r="SQI2" s="120"/>
      <c r="SQJ2" s="120"/>
      <c r="SQK2" s="120"/>
      <c r="SQL2" s="120"/>
      <c r="SQM2" s="120"/>
      <c r="SQN2" s="120"/>
      <c r="SQO2" s="120"/>
      <c r="SQP2" s="120"/>
      <c r="SQQ2" s="120"/>
      <c r="SQR2" s="120"/>
      <c r="SQS2" s="120"/>
      <c r="SQT2" s="120"/>
      <c r="SQU2" s="120"/>
      <c r="SQV2" s="120"/>
      <c r="SQW2" s="120"/>
      <c r="SQX2" s="120"/>
      <c r="SQY2" s="120"/>
      <c r="SQZ2" s="120"/>
      <c r="SRA2" s="120"/>
      <c r="SRB2" s="120"/>
      <c r="SRC2" s="120"/>
      <c r="SRD2" s="120"/>
      <c r="SRE2" s="120"/>
      <c r="SRF2" s="120"/>
      <c r="SRG2" s="120"/>
      <c r="SRH2" s="120"/>
      <c r="SRI2" s="120"/>
      <c r="SRJ2" s="120"/>
      <c r="SRK2" s="120"/>
      <c r="SRL2" s="120"/>
      <c r="SRM2" s="120"/>
      <c r="SRN2" s="120"/>
      <c r="SRO2" s="120"/>
      <c r="SRP2" s="120"/>
      <c r="SRQ2" s="120"/>
      <c r="SRR2" s="120"/>
      <c r="SRS2" s="120"/>
      <c r="SRT2" s="120"/>
      <c r="SRU2" s="120"/>
      <c r="SRV2" s="120"/>
      <c r="SRW2" s="120"/>
      <c r="SRX2" s="120"/>
      <c r="SRY2" s="120"/>
      <c r="SRZ2" s="120"/>
      <c r="SSA2" s="120"/>
      <c r="SSB2" s="120"/>
      <c r="SSC2" s="120"/>
      <c r="SSD2" s="120"/>
      <c r="SSE2" s="120"/>
      <c r="SSF2" s="120"/>
      <c r="SSG2" s="120"/>
      <c r="SSH2" s="120"/>
      <c r="SSI2" s="120"/>
      <c r="SSJ2" s="120"/>
      <c r="SSK2" s="120"/>
      <c r="SSL2" s="120"/>
      <c r="SSM2" s="120"/>
      <c r="SSN2" s="120"/>
      <c r="SSO2" s="120"/>
      <c r="SSP2" s="120"/>
      <c r="SSQ2" s="120"/>
      <c r="SSR2" s="120"/>
      <c r="SSS2" s="120"/>
      <c r="SST2" s="120"/>
      <c r="SSU2" s="120"/>
      <c r="SSV2" s="120"/>
      <c r="SSW2" s="120"/>
      <c r="SSX2" s="120"/>
      <c r="SSY2" s="120"/>
      <c r="SSZ2" s="120"/>
      <c r="STA2" s="120"/>
      <c r="STB2" s="120"/>
      <c r="STC2" s="120"/>
      <c r="STD2" s="120"/>
      <c r="STE2" s="120"/>
      <c r="STF2" s="120"/>
      <c r="STG2" s="120"/>
      <c r="STH2" s="120"/>
      <c r="STI2" s="120"/>
      <c r="STJ2" s="120"/>
      <c r="STK2" s="120"/>
      <c r="STL2" s="120"/>
      <c r="STM2" s="120"/>
      <c r="STN2" s="120"/>
      <c r="STO2" s="120"/>
      <c r="STP2" s="120"/>
      <c r="STQ2" s="120"/>
      <c r="STR2" s="120"/>
      <c r="STS2" s="120"/>
      <c r="STT2" s="120"/>
      <c r="STU2" s="120"/>
      <c r="STV2" s="120"/>
      <c r="STW2" s="120"/>
      <c r="STX2" s="120"/>
      <c r="STY2" s="120"/>
      <c r="STZ2" s="120"/>
      <c r="SUA2" s="120"/>
      <c r="SUB2" s="120"/>
      <c r="SUC2" s="120"/>
      <c r="SUD2" s="120"/>
      <c r="SUE2" s="120"/>
      <c r="SUF2" s="120"/>
      <c r="SUG2" s="120"/>
      <c r="SUH2" s="120"/>
      <c r="SUI2" s="120"/>
      <c r="SUJ2" s="120"/>
      <c r="SUK2" s="120"/>
      <c r="SUL2" s="120"/>
      <c r="SUM2" s="120"/>
      <c r="SUN2" s="120"/>
      <c r="SUO2" s="120"/>
      <c r="SUP2" s="120"/>
      <c r="SUQ2" s="120"/>
      <c r="SUR2" s="120"/>
      <c r="SUS2" s="120"/>
      <c r="SUT2" s="120"/>
      <c r="SUU2" s="120"/>
      <c r="SUV2" s="120"/>
      <c r="SUW2" s="120"/>
      <c r="SUX2" s="120"/>
      <c r="SUY2" s="120"/>
      <c r="SUZ2" s="120"/>
      <c r="SVA2" s="120"/>
      <c r="SVB2" s="120"/>
      <c r="SVC2" s="120"/>
      <c r="SVD2" s="120"/>
      <c r="SVE2" s="120"/>
      <c r="SVF2" s="120"/>
      <c r="SVG2" s="120"/>
      <c r="SVH2" s="120"/>
      <c r="SVI2" s="120"/>
      <c r="SVJ2" s="120"/>
      <c r="SVK2" s="120"/>
      <c r="SVL2" s="120"/>
      <c r="SVM2" s="120"/>
      <c r="SVN2" s="120"/>
      <c r="SVO2" s="120"/>
      <c r="SVP2" s="120"/>
      <c r="SVQ2" s="120"/>
      <c r="SVR2" s="120"/>
      <c r="SVS2" s="120"/>
      <c r="SVT2" s="120"/>
      <c r="SVU2" s="120"/>
      <c r="SVV2" s="120"/>
      <c r="SVW2" s="120"/>
      <c r="SVX2" s="120"/>
      <c r="SVY2" s="120"/>
      <c r="SVZ2" s="120"/>
      <c r="SWA2" s="120"/>
      <c r="SWB2" s="120"/>
      <c r="SWC2" s="120"/>
      <c r="SWD2" s="120"/>
      <c r="SWE2" s="120"/>
      <c r="SWF2" s="120"/>
      <c r="SWG2" s="120"/>
      <c r="SWH2" s="120"/>
      <c r="SWI2" s="120"/>
      <c r="SWJ2" s="120"/>
      <c r="SWK2" s="120"/>
      <c r="SWL2" s="120"/>
      <c r="SWM2" s="120"/>
      <c r="SWN2" s="120"/>
      <c r="SWO2" s="120"/>
      <c r="SWP2" s="120"/>
      <c r="SWQ2" s="120"/>
      <c r="SWR2" s="120"/>
      <c r="SWS2" s="120"/>
      <c r="SWT2" s="120"/>
      <c r="SWU2" s="120"/>
      <c r="SWV2" s="120"/>
      <c r="SWW2" s="120"/>
      <c r="SWX2" s="120"/>
      <c r="SWY2" s="120"/>
      <c r="SWZ2" s="120"/>
      <c r="SXA2" s="120"/>
      <c r="SXB2" s="120"/>
      <c r="SXC2" s="120"/>
      <c r="SXD2" s="120"/>
      <c r="SXE2" s="120"/>
      <c r="SXF2" s="120"/>
      <c r="SXG2" s="120"/>
      <c r="SXH2" s="120"/>
      <c r="SXI2" s="120"/>
      <c r="SXJ2" s="120"/>
      <c r="SXK2" s="120"/>
      <c r="SXL2" s="120"/>
      <c r="SXM2" s="120"/>
      <c r="SXN2" s="120"/>
      <c r="SXO2" s="120"/>
      <c r="SXP2" s="120"/>
      <c r="SXQ2" s="120"/>
      <c r="SXR2" s="120"/>
      <c r="SXS2" s="120"/>
      <c r="SXT2" s="120"/>
      <c r="SXU2" s="120"/>
      <c r="SXV2" s="120"/>
      <c r="SXW2" s="120"/>
      <c r="SXX2" s="120"/>
      <c r="SXY2" s="120"/>
      <c r="SXZ2" s="120"/>
      <c r="SYA2" s="120"/>
      <c r="SYB2" s="120"/>
      <c r="SYC2" s="120"/>
      <c r="SYD2" s="120"/>
      <c r="SYE2" s="120"/>
      <c r="SYF2" s="120"/>
      <c r="SYG2" s="120"/>
      <c r="SYH2" s="120"/>
      <c r="SYI2" s="120"/>
      <c r="SYJ2" s="120"/>
      <c r="SYK2" s="120"/>
      <c r="SYL2" s="120"/>
      <c r="SYM2" s="120"/>
      <c r="SYN2" s="120"/>
      <c r="SYO2" s="120"/>
      <c r="SYP2" s="120"/>
      <c r="SYQ2" s="120"/>
      <c r="SYR2" s="120"/>
      <c r="SYS2" s="120"/>
      <c r="SYT2" s="120"/>
      <c r="SYU2" s="120"/>
      <c r="SYV2" s="120"/>
      <c r="SYW2" s="120"/>
      <c r="SYX2" s="120"/>
      <c r="SYY2" s="120"/>
      <c r="SYZ2" s="120"/>
      <c r="SZA2" s="120"/>
      <c r="SZB2" s="120"/>
      <c r="SZC2" s="120"/>
      <c r="SZD2" s="120"/>
      <c r="SZE2" s="120"/>
      <c r="SZF2" s="120"/>
      <c r="SZG2" s="120"/>
      <c r="SZH2" s="120"/>
      <c r="SZI2" s="120"/>
      <c r="SZJ2" s="120"/>
      <c r="SZK2" s="120"/>
      <c r="SZL2" s="120"/>
      <c r="SZM2" s="120"/>
      <c r="SZN2" s="120"/>
      <c r="SZO2" s="120"/>
      <c r="SZP2" s="120"/>
      <c r="SZQ2" s="120"/>
      <c r="SZR2" s="120"/>
      <c r="SZS2" s="120"/>
      <c r="SZT2" s="120"/>
      <c r="SZU2" s="120"/>
      <c r="SZV2" s="120"/>
      <c r="SZW2" s="120"/>
      <c r="SZX2" s="120"/>
      <c r="SZY2" s="120"/>
      <c r="SZZ2" s="120"/>
      <c r="TAA2" s="120"/>
      <c r="TAB2" s="120"/>
      <c r="TAC2" s="120"/>
      <c r="TAD2" s="120"/>
      <c r="TAE2" s="120"/>
      <c r="TAF2" s="120"/>
      <c r="TAG2" s="120"/>
      <c r="TAH2" s="120"/>
      <c r="TAI2" s="120"/>
      <c r="TAJ2" s="120"/>
      <c r="TAK2" s="120"/>
      <c r="TAL2" s="120"/>
      <c r="TAM2" s="120"/>
      <c r="TAN2" s="120"/>
      <c r="TAO2" s="120"/>
      <c r="TAP2" s="120"/>
      <c r="TAQ2" s="120"/>
      <c r="TAR2" s="120"/>
      <c r="TAS2" s="120"/>
      <c r="TAT2" s="120"/>
      <c r="TAU2" s="120"/>
      <c r="TAV2" s="120"/>
      <c r="TAW2" s="120"/>
      <c r="TAX2" s="120"/>
      <c r="TAY2" s="120"/>
      <c r="TAZ2" s="120"/>
      <c r="TBA2" s="120"/>
      <c r="TBB2" s="120"/>
      <c r="TBC2" s="120"/>
      <c r="TBD2" s="120"/>
      <c r="TBE2" s="120"/>
      <c r="TBF2" s="120"/>
      <c r="TBG2" s="120"/>
      <c r="TBH2" s="120"/>
      <c r="TBI2" s="120"/>
      <c r="TBJ2" s="120"/>
      <c r="TBK2" s="120"/>
      <c r="TBL2" s="120"/>
      <c r="TBM2" s="120"/>
      <c r="TBN2" s="120"/>
      <c r="TBO2" s="120"/>
      <c r="TBP2" s="120"/>
      <c r="TBQ2" s="120"/>
      <c r="TBR2" s="120"/>
      <c r="TBS2" s="120"/>
      <c r="TBT2" s="120"/>
      <c r="TBU2" s="120"/>
      <c r="TBV2" s="120"/>
      <c r="TBW2" s="120"/>
      <c r="TBX2" s="120"/>
      <c r="TBY2" s="120"/>
      <c r="TBZ2" s="120"/>
      <c r="TCA2" s="120"/>
      <c r="TCB2" s="120"/>
      <c r="TCC2" s="120"/>
      <c r="TCD2" s="120"/>
      <c r="TCE2" s="120"/>
      <c r="TCF2" s="120"/>
      <c r="TCG2" s="120"/>
      <c r="TCH2" s="120"/>
      <c r="TCI2" s="120"/>
      <c r="TCJ2" s="120"/>
      <c r="TCK2" s="120"/>
      <c r="TCL2" s="120"/>
      <c r="TCM2" s="120"/>
      <c r="TCN2" s="120"/>
      <c r="TCO2" s="120"/>
      <c r="TCP2" s="120"/>
      <c r="TCQ2" s="120"/>
      <c r="TCR2" s="120"/>
      <c r="TCS2" s="120"/>
      <c r="TCT2" s="120"/>
      <c r="TCU2" s="120"/>
      <c r="TCV2" s="120"/>
      <c r="TCW2" s="120"/>
      <c r="TCX2" s="120"/>
      <c r="TCY2" s="120"/>
      <c r="TCZ2" s="120"/>
      <c r="TDA2" s="120"/>
      <c r="TDB2" s="120"/>
      <c r="TDC2" s="120"/>
      <c r="TDD2" s="120"/>
      <c r="TDE2" s="120"/>
      <c r="TDF2" s="120"/>
      <c r="TDG2" s="120"/>
      <c r="TDH2" s="120"/>
      <c r="TDI2" s="120"/>
      <c r="TDJ2" s="120"/>
      <c r="TDK2" s="120"/>
      <c r="TDL2" s="120"/>
      <c r="TDM2" s="120"/>
      <c r="TDN2" s="120"/>
      <c r="TDO2" s="120"/>
      <c r="TDP2" s="120"/>
      <c r="TDQ2" s="120"/>
      <c r="TDR2" s="120"/>
      <c r="TDS2" s="120"/>
      <c r="TDT2" s="120"/>
      <c r="TDU2" s="120"/>
      <c r="TDV2" s="120"/>
      <c r="TDW2" s="120"/>
      <c r="TDX2" s="120"/>
      <c r="TDY2" s="120"/>
      <c r="TDZ2" s="120"/>
      <c r="TEA2" s="120"/>
      <c r="TEB2" s="120"/>
      <c r="TEC2" s="120"/>
      <c r="TED2" s="120"/>
      <c r="TEE2" s="120"/>
      <c r="TEF2" s="120"/>
      <c r="TEG2" s="120"/>
      <c r="TEH2" s="120"/>
      <c r="TEI2" s="120"/>
      <c r="TEJ2" s="120"/>
      <c r="TEK2" s="120"/>
      <c r="TEL2" s="120"/>
      <c r="TEM2" s="120"/>
      <c r="TEN2" s="120"/>
      <c r="TEO2" s="120"/>
      <c r="TEP2" s="120"/>
      <c r="TEQ2" s="120"/>
      <c r="TER2" s="120"/>
      <c r="TES2" s="120"/>
      <c r="TET2" s="120"/>
      <c r="TEU2" s="120"/>
      <c r="TEV2" s="120"/>
      <c r="TEW2" s="120"/>
      <c r="TEX2" s="120"/>
      <c r="TEY2" s="120"/>
      <c r="TEZ2" s="120"/>
      <c r="TFA2" s="120"/>
      <c r="TFB2" s="120"/>
      <c r="TFC2" s="120"/>
      <c r="TFD2" s="120"/>
      <c r="TFE2" s="120"/>
      <c r="TFF2" s="120"/>
      <c r="TFG2" s="120"/>
      <c r="TFH2" s="120"/>
      <c r="TFI2" s="120"/>
      <c r="TFJ2" s="120"/>
      <c r="TFK2" s="120"/>
      <c r="TFL2" s="120"/>
      <c r="TFM2" s="120"/>
      <c r="TFN2" s="120"/>
      <c r="TFO2" s="120"/>
      <c r="TFP2" s="120"/>
      <c r="TFQ2" s="120"/>
      <c r="TFR2" s="120"/>
      <c r="TFS2" s="120"/>
      <c r="TFT2" s="120"/>
      <c r="TFU2" s="120"/>
      <c r="TFV2" s="120"/>
      <c r="TFW2" s="120"/>
      <c r="TFX2" s="120"/>
      <c r="TFY2" s="120"/>
      <c r="TFZ2" s="120"/>
      <c r="TGA2" s="120"/>
      <c r="TGB2" s="120"/>
      <c r="TGC2" s="120"/>
      <c r="TGD2" s="120"/>
      <c r="TGE2" s="120"/>
      <c r="TGF2" s="120"/>
      <c r="TGG2" s="120"/>
      <c r="TGH2" s="120"/>
      <c r="TGI2" s="120"/>
      <c r="TGJ2" s="120"/>
      <c r="TGK2" s="120"/>
      <c r="TGL2" s="120"/>
      <c r="TGM2" s="120"/>
      <c r="TGN2" s="120"/>
      <c r="TGO2" s="120"/>
      <c r="TGP2" s="120"/>
      <c r="TGQ2" s="120"/>
      <c r="TGR2" s="120"/>
      <c r="TGS2" s="120"/>
      <c r="TGT2" s="120"/>
      <c r="TGU2" s="120"/>
      <c r="TGV2" s="120"/>
      <c r="TGW2" s="120"/>
      <c r="TGX2" s="120"/>
      <c r="TGY2" s="120"/>
      <c r="TGZ2" s="120"/>
      <c r="THA2" s="120"/>
      <c r="THB2" s="120"/>
      <c r="THC2" s="120"/>
      <c r="THD2" s="120"/>
      <c r="THE2" s="120"/>
      <c r="THF2" s="120"/>
      <c r="THG2" s="120"/>
      <c r="THH2" s="120"/>
      <c r="THI2" s="120"/>
      <c r="THJ2" s="120"/>
      <c r="THK2" s="120"/>
      <c r="THL2" s="120"/>
      <c r="THM2" s="120"/>
      <c r="THN2" s="120"/>
      <c r="THO2" s="120"/>
      <c r="THP2" s="120"/>
      <c r="THQ2" s="120"/>
      <c r="THR2" s="120"/>
      <c r="THS2" s="120"/>
      <c r="THT2" s="120"/>
      <c r="THU2" s="120"/>
      <c r="THV2" s="120"/>
      <c r="THW2" s="120"/>
      <c r="THX2" s="120"/>
      <c r="THY2" s="120"/>
      <c r="THZ2" s="120"/>
      <c r="TIA2" s="120"/>
      <c r="TIB2" s="120"/>
      <c r="TIC2" s="120"/>
      <c r="TID2" s="120"/>
      <c r="TIE2" s="120"/>
      <c r="TIF2" s="120"/>
      <c r="TIG2" s="120"/>
      <c r="TIH2" s="120"/>
      <c r="TII2" s="120"/>
      <c r="TIJ2" s="120"/>
      <c r="TIK2" s="120"/>
      <c r="TIL2" s="120"/>
      <c r="TIM2" s="120"/>
      <c r="TIN2" s="120"/>
      <c r="TIO2" s="120"/>
      <c r="TIP2" s="120"/>
      <c r="TIQ2" s="120"/>
      <c r="TIR2" s="120"/>
      <c r="TIS2" s="120"/>
      <c r="TIT2" s="120"/>
      <c r="TIU2" s="120"/>
      <c r="TIV2" s="120"/>
      <c r="TIW2" s="120"/>
      <c r="TIX2" s="120"/>
      <c r="TIY2" s="120"/>
      <c r="TIZ2" s="120"/>
      <c r="TJA2" s="120"/>
      <c r="TJB2" s="120"/>
      <c r="TJC2" s="120"/>
      <c r="TJD2" s="120"/>
      <c r="TJE2" s="120"/>
      <c r="TJF2" s="120"/>
      <c r="TJG2" s="120"/>
      <c r="TJH2" s="120"/>
      <c r="TJI2" s="120"/>
      <c r="TJJ2" s="120"/>
      <c r="TJK2" s="120"/>
      <c r="TJL2" s="120"/>
      <c r="TJM2" s="120"/>
      <c r="TJN2" s="120"/>
      <c r="TJO2" s="120"/>
      <c r="TJP2" s="120"/>
      <c r="TJQ2" s="120"/>
      <c r="TJR2" s="120"/>
      <c r="TJS2" s="120"/>
      <c r="TJT2" s="120"/>
      <c r="TJU2" s="120"/>
      <c r="TJV2" s="120"/>
      <c r="TJW2" s="120"/>
      <c r="TJX2" s="120"/>
      <c r="TJY2" s="120"/>
      <c r="TJZ2" s="120"/>
      <c r="TKA2" s="120"/>
      <c r="TKB2" s="120"/>
      <c r="TKC2" s="120"/>
      <c r="TKD2" s="120"/>
      <c r="TKE2" s="120"/>
      <c r="TKF2" s="120"/>
      <c r="TKG2" s="120"/>
      <c r="TKH2" s="120"/>
      <c r="TKI2" s="120"/>
      <c r="TKJ2" s="120"/>
      <c r="TKK2" s="120"/>
      <c r="TKL2" s="120"/>
      <c r="TKM2" s="120"/>
      <c r="TKN2" s="120"/>
      <c r="TKO2" s="120"/>
      <c r="TKP2" s="120"/>
      <c r="TKQ2" s="120"/>
      <c r="TKR2" s="120"/>
      <c r="TKS2" s="120"/>
      <c r="TKT2" s="120"/>
      <c r="TKU2" s="120"/>
      <c r="TKV2" s="120"/>
      <c r="TKW2" s="120"/>
      <c r="TKX2" s="120"/>
      <c r="TKY2" s="120"/>
      <c r="TKZ2" s="120"/>
      <c r="TLA2" s="120"/>
      <c r="TLB2" s="120"/>
      <c r="TLC2" s="120"/>
      <c r="TLD2" s="120"/>
      <c r="TLE2" s="120"/>
      <c r="TLF2" s="120"/>
      <c r="TLG2" s="120"/>
      <c r="TLH2" s="120"/>
      <c r="TLI2" s="120"/>
      <c r="TLJ2" s="120"/>
      <c r="TLK2" s="120"/>
      <c r="TLL2" s="120"/>
      <c r="TLM2" s="120"/>
      <c r="TLN2" s="120"/>
      <c r="TLO2" s="120"/>
      <c r="TLP2" s="120"/>
      <c r="TLQ2" s="120"/>
      <c r="TLR2" s="120"/>
      <c r="TLS2" s="120"/>
      <c r="TLT2" s="120"/>
      <c r="TLU2" s="120"/>
      <c r="TLV2" s="120"/>
      <c r="TLW2" s="120"/>
      <c r="TLX2" s="120"/>
      <c r="TLY2" s="120"/>
      <c r="TLZ2" s="120"/>
      <c r="TMA2" s="120"/>
      <c r="TMB2" s="120"/>
      <c r="TMC2" s="120"/>
      <c r="TMD2" s="120"/>
      <c r="TME2" s="120"/>
      <c r="TMF2" s="120"/>
      <c r="TMG2" s="120"/>
      <c r="TMH2" s="120"/>
      <c r="TMI2" s="120"/>
      <c r="TMJ2" s="120"/>
      <c r="TMK2" s="120"/>
      <c r="TML2" s="120"/>
      <c r="TMM2" s="120"/>
      <c r="TMN2" s="120"/>
      <c r="TMO2" s="120"/>
      <c r="TMP2" s="120"/>
      <c r="TMQ2" s="120"/>
      <c r="TMR2" s="120"/>
      <c r="TMS2" s="120"/>
      <c r="TMT2" s="120"/>
      <c r="TMU2" s="120"/>
      <c r="TMV2" s="120"/>
      <c r="TMW2" s="120"/>
      <c r="TMX2" s="120"/>
      <c r="TMY2" s="120"/>
      <c r="TMZ2" s="120"/>
      <c r="TNA2" s="120"/>
      <c r="TNB2" s="120"/>
      <c r="TNC2" s="120"/>
      <c r="TND2" s="120"/>
      <c r="TNE2" s="120"/>
      <c r="TNF2" s="120"/>
      <c r="TNG2" s="120"/>
      <c r="TNH2" s="120"/>
      <c r="TNI2" s="120"/>
      <c r="TNJ2" s="120"/>
      <c r="TNK2" s="120"/>
      <c r="TNL2" s="120"/>
      <c r="TNM2" s="120"/>
      <c r="TNN2" s="120"/>
      <c r="TNO2" s="120"/>
      <c r="TNP2" s="120"/>
      <c r="TNQ2" s="120"/>
      <c r="TNR2" s="120"/>
      <c r="TNS2" s="120"/>
      <c r="TNT2" s="120"/>
      <c r="TNU2" s="120"/>
      <c r="TNV2" s="120"/>
      <c r="TNW2" s="120"/>
      <c r="TNX2" s="120"/>
      <c r="TNY2" s="120"/>
      <c r="TNZ2" s="120"/>
      <c r="TOA2" s="120"/>
      <c r="TOB2" s="120"/>
      <c r="TOC2" s="120"/>
      <c r="TOD2" s="120"/>
      <c r="TOE2" s="120"/>
      <c r="TOF2" s="120"/>
      <c r="TOG2" s="120"/>
      <c r="TOH2" s="120"/>
      <c r="TOI2" s="120"/>
      <c r="TOJ2" s="120"/>
      <c r="TOK2" s="120"/>
      <c r="TOL2" s="120"/>
      <c r="TOM2" s="120"/>
      <c r="TON2" s="120"/>
      <c r="TOO2" s="120"/>
      <c r="TOP2" s="120"/>
      <c r="TOQ2" s="120"/>
      <c r="TOR2" s="120"/>
      <c r="TOS2" s="120"/>
      <c r="TOT2" s="120"/>
      <c r="TOU2" s="120"/>
      <c r="TOV2" s="120"/>
      <c r="TOW2" s="120"/>
      <c r="TOX2" s="120"/>
      <c r="TOY2" s="120"/>
      <c r="TOZ2" s="120"/>
      <c r="TPA2" s="120"/>
      <c r="TPB2" s="120"/>
      <c r="TPC2" s="120"/>
      <c r="TPD2" s="120"/>
      <c r="TPE2" s="120"/>
      <c r="TPF2" s="120"/>
      <c r="TPG2" s="120"/>
      <c r="TPH2" s="120"/>
      <c r="TPI2" s="120"/>
      <c r="TPJ2" s="120"/>
      <c r="TPK2" s="120"/>
      <c r="TPL2" s="120"/>
      <c r="TPM2" s="120"/>
      <c r="TPN2" s="120"/>
      <c r="TPO2" s="120"/>
      <c r="TPP2" s="120"/>
      <c r="TPQ2" s="120"/>
      <c r="TPR2" s="120"/>
      <c r="TPS2" s="120"/>
      <c r="TPT2" s="120"/>
      <c r="TPU2" s="120"/>
      <c r="TPV2" s="120"/>
      <c r="TPW2" s="120"/>
      <c r="TPX2" s="120"/>
      <c r="TPY2" s="120"/>
      <c r="TPZ2" s="120"/>
      <c r="TQA2" s="120"/>
      <c r="TQB2" s="120"/>
      <c r="TQC2" s="120"/>
      <c r="TQD2" s="120"/>
      <c r="TQE2" s="120"/>
      <c r="TQF2" s="120"/>
      <c r="TQG2" s="120"/>
      <c r="TQH2" s="120"/>
      <c r="TQI2" s="120"/>
      <c r="TQJ2" s="120"/>
      <c r="TQK2" s="120"/>
      <c r="TQL2" s="120"/>
      <c r="TQM2" s="120"/>
      <c r="TQN2" s="120"/>
      <c r="TQO2" s="120"/>
      <c r="TQP2" s="120"/>
      <c r="TQQ2" s="120"/>
      <c r="TQR2" s="120"/>
      <c r="TQS2" s="120"/>
      <c r="TQT2" s="120"/>
      <c r="TQU2" s="120"/>
      <c r="TQV2" s="120"/>
      <c r="TQW2" s="120"/>
      <c r="TQX2" s="120"/>
      <c r="TQY2" s="120"/>
      <c r="TQZ2" s="120"/>
      <c r="TRA2" s="120"/>
      <c r="TRB2" s="120"/>
      <c r="TRC2" s="120"/>
      <c r="TRD2" s="120"/>
      <c r="TRE2" s="120"/>
      <c r="TRF2" s="120"/>
      <c r="TRG2" s="120"/>
      <c r="TRH2" s="120"/>
      <c r="TRI2" s="120"/>
      <c r="TRJ2" s="120"/>
      <c r="TRK2" s="120"/>
      <c r="TRL2" s="120"/>
      <c r="TRM2" s="120"/>
      <c r="TRN2" s="120"/>
      <c r="TRO2" s="120"/>
      <c r="TRP2" s="120"/>
      <c r="TRQ2" s="120"/>
      <c r="TRR2" s="120"/>
      <c r="TRS2" s="120"/>
      <c r="TRT2" s="120"/>
      <c r="TRU2" s="120"/>
      <c r="TRV2" s="120"/>
      <c r="TRW2" s="120"/>
      <c r="TRX2" s="120"/>
      <c r="TRY2" s="120"/>
      <c r="TRZ2" s="120"/>
      <c r="TSA2" s="120"/>
      <c r="TSB2" s="120"/>
      <c r="TSC2" s="120"/>
      <c r="TSD2" s="120"/>
      <c r="TSE2" s="120"/>
      <c r="TSF2" s="120"/>
      <c r="TSG2" s="120"/>
      <c r="TSH2" s="120"/>
      <c r="TSI2" s="120"/>
      <c r="TSJ2" s="120"/>
      <c r="TSK2" s="120"/>
      <c r="TSL2" s="120"/>
      <c r="TSM2" s="120"/>
      <c r="TSN2" s="120"/>
      <c r="TSO2" s="120"/>
      <c r="TSP2" s="120"/>
      <c r="TSQ2" s="120"/>
      <c r="TSR2" s="120"/>
      <c r="TSS2" s="120"/>
      <c r="TST2" s="120"/>
      <c r="TSU2" s="120"/>
      <c r="TSV2" s="120"/>
      <c r="TSW2" s="120"/>
      <c r="TSX2" s="120"/>
      <c r="TSY2" s="120"/>
      <c r="TSZ2" s="120"/>
      <c r="TTA2" s="120"/>
      <c r="TTB2" s="120"/>
      <c r="TTC2" s="120"/>
      <c r="TTD2" s="120"/>
      <c r="TTE2" s="120"/>
      <c r="TTF2" s="120"/>
      <c r="TTG2" s="120"/>
      <c r="TTH2" s="120"/>
      <c r="TTI2" s="120"/>
      <c r="TTJ2" s="120"/>
      <c r="TTK2" s="120"/>
      <c r="TTL2" s="120"/>
      <c r="TTM2" s="120"/>
      <c r="TTN2" s="120"/>
      <c r="TTO2" s="120"/>
      <c r="TTP2" s="120"/>
      <c r="TTQ2" s="120"/>
      <c r="TTR2" s="120"/>
      <c r="TTS2" s="120"/>
      <c r="TTT2" s="120"/>
      <c r="TTU2" s="120"/>
      <c r="TTV2" s="120"/>
      <c r="TTW2" s="120"/>
      <c r="TTX2" s="120"/>
      <c r="TTY2" s="120"/>
      <c r="TTZ2" s="120"/>
      <c r="TUA2" s="120"/>
      <c r="TUB2" s="120"/>
      <c r="TUC2" s="120"/>
      <c r="TUD2" s="120"/>
      <c r="TUE2" s="120"/>
      <c r="TUF2" s="120"/>
      <c r="TUG2" s="120"/>
      <c r="TUH2" s="120"/>
      <c r="TUI2" s="120"/>
      <c r="TUJ2" s="120"/>
      <c r="TUK2" s="120"/>
      <c r="TUL2" s="120"/>
      <c r="TUM2" s="120"/>
      <c r="TUN2" s="120"/>
      <c r="TUO2" s="120"/>
      <c r="TUP2" s="120"/>
      <c r="TUQ2" s="120"/>
      <c r="TUR2" s="120"/>
      <c r="TUS2" s="120"/>
      <c r="TUT2" s="120"/>
      <c r="TUU2" s="120"/>
      <c r="TUV2" s="120"/>
      <c r="TUW2" s="120"/>
      <c r="TUX2" s="120"/>
      <c r="TUY2" s="120"/>
      <c r="TUZ2" s="120"/>
      <c r="TVA2" s="120"/>
      <c r="TVB2" s="120"/>
      <c r="TVC2" s="120"/>
      <c r="TVD2" s="120"/>
      <c r="TVE2" s="120"/>
      <c r="TVF2" s="120"/>
      <c r="TVG2" s="120"/>
      <c r="TVH2" s="120"/>
      <c r="TVI2" s="120"/>
      <c r="TVJ2" s="120"/>
      <c r="TVK2" s="120"/>
      <c r="TVL2" s="120"/>
      <c r="TVM2" s="120"/>
      <c r="TVN2" s="120"/>
      <c r="TVO2" s="120"/>
      <c r="TVP2" s="120"/>
      <c r="TVQ2" s="120"/>
      <c r="TVR2" s="120"/>
      <c r="TVS2" s="120"/>
      <c r="TVT2" s="120"/>
      <c r="TVU2" s="120"/>
      <c r="TVV2" s="120"/>
      <c r="TVW2" s="120"/>
      <c r="TVX2" s="120"/>
      <c r="TVY2" s="120"/>
      <c r="TVZ2" s="120"/>
      <c r="TWA2" s="120"/>
      <c r="TWB2" s="120"/>
      <c r="TWC2" s="120"/>
      <c r="TWD2" s="120"/>
      <c r="TWE2" s="120"/>
      <c r="TWF2" s="120"/>
      <c r="TWG2" s="120"/>
      <c r="TWH2" s="120"/>
      <c r="TWI2" s="120"/>
      <c r="TWJ2" s="120"/>
      <c r="TWK2" s="120"/>
      <c r="TWL2" s="120"/>
      <c r="TWM2" s="120"/>
      <c r="TWN2" s="120"/>
      <c r="TWO2" s="120"/>
      <c r="TWP2" s="120"/>
      <c r="TWQ2" s="120"/>
      <c r="TWR2" s="120"/>
      <c r="TWS2" s="120"/>
      <c r="TWT2" s="120"/>
      <c r="TWU2" s="120"/>
      <c r="TWV2" s="120"/>
      <c r="TWW2" s="120"/>
      <c r="TWX2" s="120"/>
      <c r="TWY2" s="120"/>
      <c r="TWZ2" s="120"/>
      <c r="TXA2" s="120"/>
      <c r="TXB2" s="120"/>
      <c r="TXC2" s="120"/>
      <c r="TXD2" s="120"/>
      <c r="TXE2" s="120"/>
      <c r="TXF2" s="120"/>
      <c r="TXG2" s="120"/>
      <c r="TXH2" s="120"/>
      <c r="TXI2" s="120"/>
      <c r="TXJ2" s="120"/>
      <c r="TXK2" s="120"/>
      <c r="TXL2" s="120"/>
      <c r="TXM2" s="120"/>
      <c r="TXN2" s="120"/>
      <c r="TXO2" s="120"/>
      <c r="TXP2" s="120"/>
      <c r="TXQ2" s="120"/>
      <c r="TXR2" s="120"/>
      <c r="TXS2" s="120"/>
      <c r="TXT2" s="120"/>
      <c r="TXU2" s="120"/>
      <c r="TXV2" s="120"/>
      <c r="TXW2" s="120"/>
      <c r="TXX2" s="120"/>
      <c r="TXY2" s="120"/>
      <c r="TXZ2" s="120"/>
      <c r="TYA2" s="120"/>
      <c r="TYB2" s="120"/>
      <c r="TYC2" s="120"/>
      <c r="TYD2" s="120"/>
      <c r="TYE2" s="120"/>
      <c r="TYF2" s="120"/>
      <c r="TYG2" s="120"/>
      <c r="TYH2" s="120"/>
      <c r="TYI2" s="120"/>
      <c r="TYJ2" s="120"/>
      <c r="TYK2" s="120"/>
      <c r="TYL2" s="120"/>
      <c r="TYM2" s="120"/>
      <c r="TYN2" s="120"/>
      <c r="TYO2" s="120"/>
      <c r="TYP2" s="120"/>
      <c r="TYQ2" s="120"/>
      <c r="TYR2" s="120"/>
      <c r="TYS2" s="120"/>
      <c r="TYT2" s="120"/>
      <c r="TYU2" s="120"/>
      <c r="TYV2" s="120"/>
      <c r="TYW2" s="120"/>
      <c r="TYX2" s="120"/>
      <c r="TYY2" s="120"/>
      <c r="TYZ2" s="120"/>
      <c r="TZA2" s="120"/>
      <c r="TZB2" s="120"/>
      <c r="TZC2" s="120"/>
      <c r="TZD2" s="120"/>
      <c r="TZE2" s="120"/>
      <c r="TZF2" s="120"/>
      <c r="TZG2" s="120"/>
      <c r="TZH2" s="120"/>
      <c r="TZI2" s="120"/>
      <c r="TZJ2" s="120"/>
      <c r="TZK2" s="120"/>
      <c r="TZL2" s="120"/>
      <c r="TZM2" s="120"/>
      <c r="TZN2" s="120"/>
      <c r="TZO2" s="120"/>
      <c r="TZP2" s="120"/>
      <c r="TZQ2" s="120"/>
      <c r="TZR2" s="120"/>
      <c r="TZS2" s="120"/>
      <c r="TZT2" s="120"/>
      <c r="TZU2" s="120"/>
      <c r="TZV2" s="120"/>
      <c r="TZW2" s="120"/>
      <c r="TZX2" s="120"/>
      <c r="TZY2" s="120"/>
      <c r="TZZ2" s="120"/>
      <c r="UAA2" s="120"/>
      <c r="UAB2" s="120"/>
      <c r="UAC2" s="120"/>
      <c r="UAD2" s="120"/>
      <c r="UAE2" s="120"/>
      <c r="UAF2" s="120"/>
      <c r="UAG2" s="120"/>
      <c r="UAH2" s="120"/>
      <c r="UAI2" s="120"/>
      <c r="UAJ2" s="120"/>
      <c r="UAK2" s="120"/>
      <c r="UAL2" s="120"/>
      <c r="UAM2" s="120"/>
      <c r="UAN2" s="120"/>
      <c r="UAO2" s="120"/>
      <c r="UAP2" s="120"/>
      <c r="UAQ2" s="120"/>
      <c r="UAR2" s="120"/>
      <c r="UAS2" s="120"/>
      <c r="UAT2" s="120"/>
      <c r="UAU2" s="120"/>
      <c r="UAV2" s="120"/>
      <c r="UAW2" s="120"/>
      <c r="UAX2" s="120"/>
      <c r="UAY2" s="120"/>
      <c r="UAZ2" s="120"/>
      <c r="UBA2" s="120"/>
      <c r="UBB2" s="120"/>
      <c r="UBC2" s="120"/>
      <c r="UBD2" s="120"/>
      <c r="UBE2" s="120"/>
      <c r="UBF2" s="120"/>
      <c r="UBG2" s="120"/>
      <c r="UBH2" s="120"/>
      <c r="UBI2" s="120"/>
      <c r="UBJ2" s="120"/>
      <c r="UBK2" s="120"/>
      <c r="UBL2" s="120"/>
      <c r="UBM2" s="120"/>
      <c r="UBN2" s="120"/>
      <c r="UBO2" s="120"/>
      <c r="UBP2" s="120"/>
      <c r="UBQ2" s="120"/>
      <c r="UBR2" s="120"/>
      <c r="UBS2" s="120"/>
      <c r="UBT2" s="120"/>
      <c r="UBU2" s="120"/>
      <c r="UBV2" s="120"/>
      <c r="UBW2" s="120"/>
      <c r="UBX2" s="120"/>
      <c r="UBY2" s="120"/>
      <c r="UBZ2" s="120"/>
      <c r="UCA2" s="120"/>
      <c r="UCB2" s="120"/>
      <c r="UCC2" s="120"/>
      <c r="UCD2" s="120"/>
      <c r="UCE2" s="120"/>
      <c r="UCF2" s="120"/>
      <c r="UCG2" s="120"/>
      <c r="UCH2" s="120"/>
      <c r="UCI2" s="120"/>
      <c r="UCJ2" s="120"/>
      <c r="UCK2" s="120"/>
      <c r="UCL2" s="120"/>
      <c r="UCM2" s="120"/>
      <c r="UCN2" s="120"/>
      <c r="UCO2" s="120"/>
      <c r="UCP2" s="120"/>
      <c r="UCQ2" s="120"/>
      <c r="UCR2" s="120"/>
      <c r="UCS2" s="120"/>
      <c r="UCT2" s="120"/>
      <c r="UCU2" s="120"/>
      <c r="UCV2" s="120"/>
      <c r="UCW2" s="120"/>
      <c r="UCX2" s="120"/>
      <c r="UCY2" s="120"/>
      <c r="UCZ2" s="120"/>
      <c r="UDA2" s="120"/>
      <c r="UDB2" s="120"/>
      <c r="UDC2" s="120"/>
      <c r="UDD2" s="120"/>
      <c r="UDE2" s="120"/>
      <c r="UDF2" s="120"/>
      <c r="UDG2" s="120"/>
      <c r="UDH2" s="120"/>
      <c r="UDI2" s="120"/>
      <c r="UDJ2" s="120"/>
      <c r="UDK2" s="120"/>
      <c r="UDL2" s="120"/>
      <c r="UDM2" s="120"/>
      <c r="UDN2" s="120"/>
      <c r="UDO2" s="120"/>
      <c r="UDP2" s="120"/>
      <c r="UDQ2" s="120"/>
      <c r="UDR2" s="120"/>
      <c r="UDS2" s="120"/>
      <c r="UDT2" s="120"/>
      <c r="UDU2" s="120"/>
      <c r="UDV2" s="120"/>
      <c r="UDW2" s="120"/>
      <c r="UDX2" s="120"/>
      <c r="UDY2" s="120"/>
      <c r="UDZ2" s="120"/>
      <c r="UEA2" s="120"/>
      <c r="UEB2" s="120"/>
      <c r="UEC2" s="120"/>
      <c r="UED2" s="120"/>
      <c r="UEE2" s="120"/>
      <c r="UEF2" s="120"/>
      <c r="UEG2" s="120"/>
      <c r="UEH2" s="120"/>
      <c r="UEI2" s="120"/>
      <c r="UEJ2" s="120"/>
      <c r="UEK2" s="120"/>
      <c r="UEL2" s="120"/>
      <c r="UEM2" s="120"/>
      <c r="UEN2" s="120"/>
      <c r="UEO2" s="120"/>
      <c r="UEP2" s="120"/>
      <c r="UEQ2" s="120"/>
      <c r="UER2" s="120"/>
      <c r="UES2" s="120"/>
      <c r="UET2" s="120"/>
      <c r="UEU2" s="120"/>
      <c r="UEV2" s="120"/>
      <c r="UEW2" s="120"/>
      <c r="UEX2" s="120"/>
      <c r="UEY2" s="120"/>
      <c r="UEZ2" s="120"/>
      <c r="UFA2" s="120"/>
      <c r="UFB2" s="120"/>
      <c r="UFC2" s="120"/>
      <c r="UFD2" s="120"/>
      <c r="UFE2" s="120"/>
      <c r="UFF2" s="120"/>
      <c r="UFG2" s="120"/>
      <c r="UFH2" s="120"/>
      <c r="UFI2" s="120"/>
      <c r="UFJ2" s="120"/>
      <c r="UFK2" s="120"/>
      <c r="UFL2" s="120"/>
      <c r="UFM2" s="120"/>
      <c r="UFN2" s="120"/>
      <c r="UFO2" s="120"/>
      <c r="UFP2" s="120"/>
      <c r="UFQ2" s="120"/>
      <c r="UFR2" s="120"/>
      <c r="UFS2" s="120"/>
      <c r="UFT2" s="120"/>
      <c r="UFU2" s="120"/>
      <c r="UFV2" s="120"/>
      <c r="UFW2" s="120"/>
      <c r="UFX2" s="120"/>
      <c r="UFY2" s="120"/>
      <c r="UFZ2" s="120"/>
      <c r="UGA2" s="120"/>
      <c r="UGB2" s="120"/>
      <c r="UGC2" s="120"/>
      <c r="UGD2" s="120"/>
      <c r="UGE2" s="120"/>
      <c r="UGF2" s="120"/>
      <c r="UGG2" s="120"/>
      <c r="UGH2" s="120"/>
      <c r="UGI2" s="120"/>
      <c r="UGJ2" s="120"/>
      <c r="UGK2" s="120"/>
      <c r="UGL2" s="120"/>
      <c r="UGM2" s="120"/>
      <c r="UGN2" s="120"/>
      <c r="UGO2" s="120"/>
      <c r="UGP2" s="120"/>
      <c r="UGQ2" s="120"/>
      <c r="UGR2" s="120"/>
      <c r="UGS2" s="120"/>
      <c r="UGT2" s="120"/>
      <c r="UGU2" s="120"/>
      <c r="UGV2" s="120"/>
      <c r="UGW2" s="120"/>
      <c r="UGX2" s="120"/>
      <c r="UGY2" s="120"/>
      <c r="UGZ2" s="120"/>
      <c r="UHA2" s="120"/>
      <c r="UHB2" s="120"/>
      <c r="UHC2" s="120"/>
      <c r="UHD2" s="120"/>
      <c r="UHE2" s="120"/>
      <c r="UHF2" s="120"/>
      <c r="UHG2" s="120"/>
      <c r="UHH2" s="120"/>
      <c r="UHI2" s="120"/>
      <c r="UHJ2" s="120"/>
      <c r="UHK2" s="120"/>
      <c r="UHL2" s="120"/>
      <c r="UHM2" s="120"/>
      <c r="UHN2" s="120"/>
      <c r="UHO2" s="120"/>
      <c r="UHP2" s="120"/>
      <c r="UHQ2" s="120"/>
      <c r="UHR2" s="120"/>
      <c r="UHS2" s="120"/>
      <c r="UHT2" s="120"/>
      <c r="UHU2" s="120"/>
      <c r="UHV2" s="120"/>
      <c r="UHW2" s="120"/>
      <c r="UHX2" s="120"/>
      <c r="UHY2" s="120"/>
      <c r="UHZ2" s="120"/>
      <c r="UIA2" s="120"/>
      <c r="UIB2" s="120"/>
      <c r="UIC2" s="120"/>
      <c r="UID2" s="120"/>
      <c r="UIE2" s="120"/>
      <c r="UIF2" s="120"/>
      <c r="UIG2" s="120"/>
      <c r="UIH2" s="120"/>
      <c r="UII2" s="120"/>
      <c r="UIJ2" s="120"/>
      <c r="UIK2" s="120"/>
      <c r="UIL2" s="120"/>
      <c r="UIM2" s="120"/>
      <c r="UIN2" s="120"/>
      <c r="UIO2" s="120"/>
      <c r="UIP2" s="120"/>
      <c r="UIQ2" s="120"/>
      <c r="UIR2" s="120"/>
      <c r="UIS2" s="120"/>
      <c r="UIT2" s="120"/>
      <c r="UIU2" s="120"/>
      <c r="UIV2" s="120"/>
      <c r="UIW2" s="120"/>
      <c r="UIX2" s="120"/>
      <c r="UIY2" s="120"/>
      <c r="UIZ2" s="120"/>
      <c r="UJA2" s="120"/>
      <c r="UJB2" s="120"/>
      <c r="UJC2" s="120"/>
      <c r="UJD2" s="120"/>
      <c r="UJE2" s="120"/>
      <c r="UJF2" s="120"/>
      <c r="UJG2" s="120"/>
      <c r="UJH2" s="120"/>
      <c r="UJI2" s="120"/>
      <c r="UJJ2" s="120"/>
      <c r="UJK2" s="120"/>
      <c r="UJL2" s="120"/>
      <c r="UJM2" s="120"/>
      <c r="UJN2" s="120"/>
      <c r="UJO2" s="120"/>
      <c r="UJP2" s="120"/>
      <c r="UJQ2" s="120"/>
      <c r="UJR2" s="120"/>
      <c r="UJS2" s="120"/>
      <c r="UJT2" s="120"/>
      <c r="UJU2" s="120"/>
      <c r="UJV2" s="120"/>
      <c r="UJW2" s="120"/>
      <c r="UJX2" s="120"/>
      <c r="UJY2" s="120"/>
      <c r="UJZ2" s="120"/>
      <c r="UKA2" s="120"/>
      <c r="UKB2" s="120"/>
      <c r="UKC2" s="120"/>
      <c r="UKD2" s="120"/>
      <c r="UKE2" s="120"/>
      <c r="UKF2" s="120"/>
      <c r="UKG2" s="120"/>
      <c r="UKH2" s="120"/>
      <c r="UKI2" s="120"/>
      <c r="UKJ2" s="120"/>
      <c r="UKK2" s="120"/>
      <c r="UKL2" s="120"/>
      <c r="UKM2" s="120"/>
      <c r="UKN2" s="120"/>
      <c r="UKO2" s="120"/>
      <c r="UKP2" s="120"/>
      <c r="UKQ2" s="120"/>
      <c r="UKR2" s="120"/>
      <c r="UKS2" s="120"/>
      <c r="UKT2" s="120"/>
      <c r="UKU2" s="120"/>
      <c r="UKV2" s="120"/>
      <c r="UKW2" s="120"/>
      <c r="UKX2" s="120"/>
      <c r="UKY2" s="120"/>
      <c r="UKZ2" s="120"/>
      <c r="ULA2" s="120"/>
      <c r="ULB2" s="120"/>
      <c r="ULC2" s="120"/>
      <c r="ULD2" s="120"/>
      <c r="ULE2" s="120"/>
      <c r="ULF2" s="120"/>
      <c r="ULG2" s="120"/>
      <c r="ULH2" s="120"/>
      <c r="ULI2" s="120"/>
      <c r="ULJ2" s="120"/>
      <c r="ULK2" s="120"/>
      <c r="ULL2" s="120"/>
      <c r="ULM2" s="120"/>
      <c r="ULN2" s="120"/>
      <c r="ULO2" s="120"/>
      <c r="ULP2" s="120"/>
      <c r="ULQ2" s="120"/>
      <c r="ULR2" s="120"/>
      <c r="ULS2" s="120"/>
      <c r="ULT2" s="120"/>
      <c r="ULU2" s="120"/>
      <c r="ULV2" s="120"/>
      <c r="ULW2" s="120"/>
      <c r="ULX2" s="120"/>
      <c r="ULY2" s="120"/>
      <c r="ULZ2" s="120"/>
      <c r="UMA2" s="120"/>
      <c r="UMB2" s="120"/>
      <c r="UMC2" s="120"/>
      <c r="UMD2" s="120"/>
      <c r="UME2" s="120"/>
      <c r="UMF2" s="120"/>
      <c r="UMG2" s="120"/>
      <c r="UMH2" s="120"/>
      <c r="UMI2" s="120"/>
      <c r="UMJ2" s="120"/>
      <c r="UMK2" s="120"/>
      <c r="UML2" s="120"/>
      <c r="UMM2" s="120"/>
      <c r="UMN2" s="120"/>
      <c r="UMO2" s="120"/>
      <c r="UMP2" s="120"/>
      <c r="UMQ2" s="120"/>
      <c r="UMR2" s="120"/>
      <c r="UMS2" s="120"/>
      <c r="UMT2" s="120"/>
      <c r="UMU2" s="120"/>
      <c r="UMV2" s="120"/>
      <c r="UMW2" s="120"/>
      <c r="UMX2" s="120"/>
      <c r="UMY2" s="120"/>
      <c r="UMZ2" s="120"/>
      <c r="UNA2" s="120"/>
      <c r="UNB2" s="120"/>
      <c r="UNC2" s="120"/>
      <c r="UND2" s="120"/>
      <c r="UNE2" s="120"/>
      <c r="UNF2" s="120"/>
      <c r="UNG2" s="120"/>
      <c r="UNH2" s="120"/>
      <c r="UNI2" s="120"/>
      <c r="UNJ2" s="120"/>
      <c r="UNK2" s="120"/>
      <c r="UNL2" s="120"/>
      <c r="UNM2" s="120"/>
      <c r="UNN2" s="120"/>
      <c r="UNO2" s="120"/>
      <c r="UNP2" s="120"/>
      <c r="UNQ2" s="120"/>
      <c r="UNR2" s="120"/>
      <c r="UNS2" s="120"/>
      <c r="UNT2" s="120"/>
      <c r="UNU2" s="120"/>
      <c r="UNV2" s="120"/>
      <c r="UNW2" s="120"/>
      <c r="UNX2" s="120"/>
      <c r="UNY2" s="120"/>
      <c r="UNZ2" s="120"/>
      <c r="UOA2" s="120"/>
      <c r="UOB2" s="120"/>
      <c r="UOC2" s="120"/>
      <c r="UOD2" s="120"/>
      <c r="UOE2" s="120"/>
      <c r="UOF2" s="120"/>
      <c r="UOG2" s="120"/>
      <c r="UOH2" s="120"/>
      <c r="UOI2" s="120"/>
      <c r="UOJ2" s="120"/>
      <c r="UOK2" s="120"/>
      <c r="UOL2" s="120"/>
      <c r="UOM2" s="120"/>
      <c r="UON2" s="120"/>
      <c r="UOO2" s="120"/>
      <c r="UOP2" s="120"/>
      <c r="UOQ2" s="120"/>
      <c r="UOR2" s="120"/>
      <c r="UOS2" s="120"/>
      <c r="UOT2" s="120"/>
      <c r="UOU2" s="120"/>
      <c r="UOV2" s="120"/>
      <c r="UOW2" s="120"/>
      <c r="UOX2" s="120"/>
      <c r="UOY2" s="120"/>
      <c r="UOZ2" s="120"/>
      <c r="UPA2" s="120"/>
      <c r="UPB2" s="120"/>
      <c r="UPC2" s="120"/>
      <c r="UPD2" s="120"/>
      <c r="UPE2" s="120"/>
      <c r="UPF2" s="120"/>
      <c r="UPG2" s="120"/>
      <c r="UPH2" s="120"/>
      <c r="UPI2" s="120"/>
      <c r="UPJ2" s="120"/>
      <c r="UPK2" s="120"/>
      <c r="UPL2" s="120"/>
      <c r="UPM2" s="120"/>
      <c r="UPN2" s="120"/>
      <c r="UPO2" s="120"/>
      <c r="UPP2" s="120"/>
      <c r="UPQ2" s="120"/>
      <c r="UPR2" s="120"/>
      <c r="UPS2" s="120"/>
      <c r="UPT2" s="120"/>
      <c r="UPU2" s="120"/>
      <c r="UPV2" s="120"/>
      <c r="UPW2" s="120"/>
      <c r="UPX2" s="120"/>
      <c r="UPY2" s="120"/>
      <c r="UPZ2" s="120"/>
      <c r="UQA2" s="120"/>
      <c r="UQB2" s="120"/>
      <c r="UQC2" s="120"/>
      <c r="UQD2" s="120"/>
      <c r="UQE2" s="120"/>
      <c r="UQF2" s="120"/>
      <c r="UQG2" s="120"/>
      <c r="UQH2" s="120"/>
      <c r="UQI2" s="120"/>
      <c r="UQJ2" s="120"/>
      <c r="UQK2" s="120"/>
      <c r="UQL2" s="120"/>
      <c r="UQM2" s="120"/>
      <c r="UQN2" s="120"/>
      <c r="UQO2" s="120"/>
      <c r="UQP2" s="120"/>
      <c r="UQQ2" s="120"/>
      <c r="UQR2" s="120"/>
      <c r="UQS2" s="120"/>
      <c r="UQT2" s="120"/>
      <c r="UQU2" s="120"/>
      <c r="UQV2" s="120"/>
      <c r="UQW2" s="120"/>
      <c r="UQX2" s="120"/>
      <c r="UQY2" s="120"/>
      <c r="UQZ2" s="120"/>
      <c r="URA2" s="120"/>
      <c r="URB2" s="120"/>
      <c r="URC2" s="120"/>
      <c r="URD2" s="120"/>
      <c r="URE2" s="120"/>
      <c r="URF2" s="120"/>
      <c r="URG2" s="120"/>
      <c r="URH2" s="120"/>
      <c r="URI2" s="120"/>
      <c r="URJ2" s="120"/>
      <c r="URK2" s="120"/>
      <c r="URL2" s="120"/>
      <c r="URM2" s="120"/>
      <c r="URN2" s="120"/>
      <c r="URO2" s="120"/>
      <c r="URP2" s="120"/>
      <c r="URQ2" s="120"/>
      <c r="URR2" s="120"/>
      <c r="URS2" s="120"/>
      <c r="URT2" s="120"/>
      <c r="URU2" s="120"/>
      <c r="URV2" s="120"/>
      <c r="URW2" s="120"/>
      <c r="URX2" s="120"/>
      <c r="URY2" s="120"/>
      <c r="URZ2" s="120"/>
      <c r="USA2" s="120"/>
      <c r="USB2" s="120"/>
      <c r="USC2" s="120"/>
      <c r="USD2" s="120"/>
      <c r="USE2" s="120"/>
      <c r="USF2" s="120"/>
      <c r="USG2" s="120"/>
      <c r="USH2" s="120"/>
      <c r="USI2" s="120"/>
      <c r="USJ2" s="120"/>
      <c r="USK2" s="120"/>
      <c r="USL2" s="120"/>
      <c r="USM2" s="120"/>
      <c r="USN2" s="120"/>
      <c r="USO2" s="120"/>
      <c r="USP2" s="120"/>
      <c r="USQ2" s="120"/>
      <c r="USR2" s="120"/>
      <c r="USS2" s="120"/>
      <c r="UST2" s="120"/>
      <c r="USU2" s="120"/>
      <c r="USV2" s="120"/>
      <c r="USW2" s="120"/>
      <c r="USX2" s="120"/>
      <c r="USY2" s="120"/>
      <c r="USZ2" s="120"/>
      <c r="UTA2" s="120"/>
      <c r="UTB2" s="120"/>
      <c r="UTC2" s="120"/>
      <c r="UTD2" s="120"/>
      <c r="UTE2" s="120"/>
      <c r="UTF2" s="120"/>
      <c r="UTG2" s="120"/>
      <c r="UTH2" s="120"/>
      <c r="UTI2" s="120"/>
      <c r="UTJ2" s="120"/>
      <c r="UTK2" s="120"/>
      <c r="UTL2" s="120"/>
      <c r="UTM2" s="120"/>
      <c r="UTN2" s="120"/>
      <c r="UTO2" s="120"/>
      <c r="UTP2" s="120"/>
      <c r="UTQ2" s="120"/>
      <c r="UTR2" s="120"/>
      <c r="UTS2" s="120"/>
      <c r="UTT2" s="120"/>
      <c r="UTU2" s="120"/>
      <c r="UTV2" s="120"/>
      <c r="UTW2" s="120"/>
      <c r="UTX2" s="120"/>
      <c r="UTY2" s="120"/>
      <c r="UTZ2" s="120"/>
      <c r="UUA2" s="120"/>
      <c r="UUB2" s="120"/>
      <c r="UUC2" s="120"/>
      <c r="UUD2" s="120"/>
      <c r="UUE2" s="120"/>
      <c r="UUF2" s="120"/>
      <c r="UUG2" s="120"/>
      <c r="UUH2" s="120"/>
      <c r="UUI2" s="120"/>
      <c r="UUJ2" s="120"/>
      <c r="UUK2" s="120"/>
      <c r="UUL2" s="120"/>
      <c r="UUM2" s="120"/>
      <c r="UUN2" s="120"/>
      <c r="UUO2" s="120"/>
      <c r="UUP2" s="120"/>
      <c r="UUQ2" s="120"/>
      <c r="UUR2" s="120"/>
      <c r="UUS2" s="120"/>
      <c r="UUT2" s="120"/>
      <c r="UUU2" s="120"/>
      <c r="UUV2" s="120"/>
      <c r="UUW2" s="120"/>
      <c r="UUX2" s="120"/>
      <c r="UUY2" s="120"/>
      <c r="UUZ2" s="120"/>
      <c r="UVA2" s="120"/>
      <c r="UVB2" s="120"/>
      <c r="UVC2" s="120"/>
      <c r="UVD2" s="120"/>
      <c r="UVE2" s="120"/>
      <c r="UVF2" s="120"/>
      <c r="UVG2" s="120"/>
      <c r="UVH2" s="120"/>
      <c r="UVI2" s="120"/>
      <c r="UVJ2" s="120"/>
      <c r="UVK2" s="120"/>
      <c r="UVL2" s="120"/>
      <c r="UVM2" s="120"/>
      <c r="UVN2" s="120"/>
      <c r="UVO2" s="120"/>
      <c r="UVP2" s="120"/>
      <c r="UVQ2" s="120"/>
      <c r="UVR2" s="120"/>
      <c r="UVS2" s="120"/>
      <c r="UVT2" s="120"/>
      <c r="UVU2" s="120"/>
      <c r="UVV2" s="120"/>
      <c r="UVW2" s="120"/>
      <c r="UVX2" s="120"/>
      <c r="UVY2" s="120"/>
      <c r="UVZ2" s="120"/>
      <c r="UWA2" s="120"/>
      <c r="UWB2" s="120"/>
      <c r="UWC2" s="120"/>
      <c r="UWD2" s="120"/>
      <c r="UWE2" s="120"/>
      <c r="UWF2" s="120"/>
      <c r="UWG2" s="120"/>
      <c r="UWH2" s="120"/>
      <c r="UWI2" s="120"/>
      <c r="UWJ2" s="120"/>
      <c r="UWK2" s="120"/>
      <c r="UWL2" s="120"/>
      <c r="UWM2" s="120"/>
      <c r="UWN2" s="120"/>
      <c r="UWO2" s="120"/>
      <c r="UWP2" s="120"/>
      <c r="UWQ2" s="120"/>
      <c r="UWR2" s="120"/>
      <c r="UWS2" s="120"/>
      <c r="UWT2" s="120"/>
      <c r="UWU2" s="120"/>
      <c r="UWV2" s="120"/>
      <c r="UWW2" s="120"/>
      <c r="UWX2" s="120"/>
      <c r="UWY2" s="120"/>
      <c r="UWZ2" s="120"/>
      <c r="UXA2" s="120"/>
      <c r="UXB2" s="120"/>
      <c r="UXC2" s="120"/>
      <c r="UXD2" s="120"/>
      <c r="UXE2" s="120"/>
      <c r="UXF2" s="120"/>
      <c r="UXG2" s="120"/>
      <c r="UXH2" s="120"/>
      <c r="UXI2" s="120"/>
      <c r="UXJ2" s="120"/>
      <c r="UXK2" s="120"/>
      <c r="UXL2" s="120"/>
      <c r="UXM2" s="120"/>
      <c r="UXN2" s="120"/>
      <c r="UXO2" s="120"/>
      <c r="UXP2" s="120"/>
      <c r="UXQ2" s="120"/>
      <c r="UXR2" s="120"/>
      <c r="UXS2" s="120"/>
      <c r="UXT2" s="120"/>
      <c r="UXU2" s="120"/>
      <c r="UXV2" s="120"/>
      <c r="UXW2" s="120"/>
      <c r="UXX2" s="120"/>
      <c r="UXY2" s="120"/>
      <c r="UXZ2" s="120"/>
      <c r="UYA2" s="120"/>
      <c r="UYB2" s="120"/>
      <c r="UYC2" s="120"/>
      <c r="UYD2" s="120"/>
      <c r="UYE2" s="120"/>
      <c r="UYF2" s="120"/>
      <c r="UYG2" s="120"/>
      <c r="UYH2" s="120"/>
      <c r="UYI2" s="120"/>
      <c r="UYJ2" s="120"/>
      <c r="UYK2" s="120"/>
      <c r="UYL2" s="120"/>
      <c r="UYM2" s="120"/>
      <c r="UYN2" s="120"/>
      <c r="UYO2" s="120"/>
      <c r="UYP2" s="120"/>
      <c r="UYQ2" s="120"/>
      <c r="UYR2" s="120"/>
      <c r="UYS2" s="120"/>
      <c r="UYT2" s="120"/>
      <c r="UYU2" s="120"/>
      <c r="UYV2" s="120"/>
      <c r="UYW2" s="120"/>
      <c r="UYX2" s="120"/>
      <c r="UYY2" s="120"/>
      <c r="UYZ2" s="120"/>
      <c r="UZA2" s="120"/>
      <c r="UZB2" s="120"/>
      <c r="UZC2" s="120"/>
      <c r="UZD2" s="120"/>
      <c r="UZE2" s="120"/>
      <c r="UZF2" s="120"/>
      <c r="UZG2" s="120"/>
      <c r="UZH2" s="120"/>
      <c r="UZI2" s="120"/>
      <c r="UZJ2" s="120"/>
      <c r="UZK2" s="120"/>
      <c r="UZL2" s="120"/>
      <c r="UZM2" s="120"/>
      <c r="UZN2" s="120"/>
      <c r="UZO2" s="120"/>
      <c r="UZP2" s="120"/>
      <c r="UZQ2" s="120"/>
      <c r="UZR2" s="120"/>
      <c r="UZS2" s="120"/>
      <c r="UZT2" s="120"/>
      <c r="UZU2" s="120"/>
      <c r="UZV2" s="120"/>
      <c r="UZW2" s="120"/>
      <c r="UZX2" s="120"/>
      <c r="UZY2" s="120"/>
      <c r="UZZ2" s="120"/>
      <c r="VAA2" s="120"/>
      <c r="VAB2" s="120"/>
      <c r="VAC2" s="120"/>
      <c r="VAD2" s="120"/>
      <c r="VAE2" s="120"/>
      <c r="VAF2" s="120"/>
      <c r="VAG2" s="120"/>
      <c r="VAH2" s="120"/>
      <c r="VAI2" s="120"/>
      <c r="VAJ2" s="120"/>
      <c r="VAK2" s="120"/>
      <c r="VAL2" s="120"/>
      <c r="VAM2" s="120"/>
      <c r="VAN2" s="120"/>
      <c r="VAO2" s="120"/>
      <c r="VAP2" s="120"/>
      <c r="VAQ2" s="120"/>
      <c r="VAR2" s="120"/>
      <c r="VAS2" s="120"/>
      <c r="VAT2" s="120"/>
      <c r="VAU2" s="120"/>
      <c r="VAV2" s="120"/>
      <c r="VAW2" s="120"/>
      <c r="VAX2" s="120"/>
      <c r="VAY2" s="120"/>
      <c r="VAZ2" s="120"/>
      <c r="VBA2" s="120"/>
      <c r="VBB2" s="120"/>
      <c r="VBC2" s="120"/>
      <c r="VBD2" s="120"/>
      <c r="VBE2" s="120"/>
      <c r="VBF2" s="120"/>
      <c r="VBG2" s="120"/>
      <c r="VBH2" s="120"/>
      <c r="VBI2" s="120"/>
      <c r="VBJ2" s="120"/>
      <c r="VBK2" s="120"/>
      <c r="VBL2" s="120"/>
      <c r="VBM2" s="120"/>
      <c r="VBN2" s="120"/>
      <c r="VBO2" s="120"/>
      <c r="VBP2" s="120"/>
      <c r="VBQ2" s="120"/>
      <c r="VBR2" s="120"/>
      <c r="VBS2" s="120"/>
      <c r="VBT2" s="120"/>
      <c r="VBU2" s="120"/>
      <c r="VBV2" s="120"/>
      <c r="VBW2" s="120"/>
      <c r="VBX2" s="120"/>
      <c r="VBY2" s="120"/>
      <c r="VBZ2" s="120"/>
      <c r="VCA2" s="120"/>
      <c r="VCB2" s="120"/>
      <c r="VCC2" s="120"/>
      <c r="VCD2" s="120"/>
      <c r="VCE2" s="120"/>
      <c r="VCF2" s="120"/>
      <c r="VCG2" s="120"/>
      <c r="VCH2" s="120"/>
      <c r="VCI2" s="120"/>
      <c r="VCJ2" s="120"/>
      <c r="VCK2" s="120"/>
      <c r="VCL2" s="120"/>
      <c r="VCM2" s="120"/>
      <c r="VCN2" s="120"/>
      <c r="VCO2" s="120"/>
      <c r="VCP2" s="120"/>
      <c r="VCQ2" s="120"/>
      <c r="VCR2" s="120"/>
      <c r="VCS2" s="120"/>
      <c r="VCT2" s="120"/>
      <c r="VCU2" s="120"/>
      <c r="VCV2" s="120"/>
      <c r="VCW2" s="120"/>
      <c r="VCX2" s="120"/>
      <c r="VCY2" s="120"/>
      <c r="VCZ2" s="120"/>
      <c r="VDA2" s="120"/>
      <c r="VDB2" s="120"/>
      <c r="VDC2" s="120"/>
      <c r="VDD2" s="120"/>
      <c r="VDE2" s="120"/>
      <c r="VDF2" s="120"/>
      <c r="VDG2" s="120"/>
      <c r="VDH2" s="120"/>
      <c r="VDI2" s="120"/>
      <c r="VDJ2" s="120"/>
      <c r="VDK2" s="120"/>
      <c r="VDL2" s="120"/>
      <c r="VDM2" s="120"/>
      <c r="VDN2" s="120"/>
      <c r="VDO2" s="120"/>
      <c r="VDP2" s="120"/>
      <c r="VDQ2" s="120"/>
      <c r="VDR2" s="120"/>
      <c r="VDS2" s="120"/>
      <c r="VDT2" s="120"/>
      <c r="VDU2" s="120"/>
      <c r="VDV2" s="120"/>
      <c r="VDW2" s="120"/>
      <c r="VDX2" s="120"/>
      <c r="VDY2" s="120"/>
      <c r="VDZ2" s="120"/>
      <c r="VEA2" s="120"/>
      <c r="VEB2" s="120"/>
      <c r="VEC2" s="120"/>
      <c r="VED2" s="120"/>
      <c r="VEE2" s="120"/>
      <c r="VEF2" s="120"/>
      <c r="VEG2" s="120"/>
      <c r="VEH2" s="120"/>
      <c r="VEI2" s="120"/>
      <c r="VEJ2" s="120"/>
      <c r="VEK2" s="120"/>
      <c r="VEL2" s="120"/>
      <c r="VEM2" s="120"/>
      <c r="VEN2" s="120"/>
      <c r="VEO2" s="120"/>
      <c r="VEP2" s="120"/>
      <c r="VEQ2" s="120"/>
      <c r="VER2" s="120"/>
      <c r="VES2" s="120"/>
      <c r="VET2" s="120"/>
      <c r="VEU2" s="120"/>
      <c r="VEV2" s="120"/>
      <c r="VEW2" s="120"/>
      <c r="VEX2" s="120"/>
      <c r="VEY2" s="120"/>
      <c r="VEZ2" s="120"/>
      <c r="VFA2" s="120"/>
      <c r="VFB2" s="120"/>
      <c r="VFC2" s="120"/>
      <c r="VFD2" s="120"/>
      <c r="VFE2" s="120"/>
      <c r="VFF2" s="120"/>
      <c r="VFG2" s="120"/>
      <c r="VFH2" s="120"/>
      <c r="VFI2" s="120"/>
      <c r="VFJ2" s="120"/>
      <c r="VFK2" s="120"/>
      <c r="VFL2" s="120"/>
      <c r="VFM2" s="120"/>
      <c r="VFN2" s="120"/>
      <c r="VFO2" s="120"/>
      <c r="VFP2" s="120"/>
      <c r="VFQ2" s="120"/>
      <c r="VFR2" s="120"/>
      <c r="VFS2" s="120"/>
      <c r="VFT2" s="120"/>
      <c r="VFU2" s="120"/>
      <c r="VFV2" s="120"/>
      <c r="VFW2" s="120"/>
      <c r="VFX2" s="120"/>
      <c r="VFY2" s="120"/>
      <c r="VFZ2" s="120"/>
      <c r="VGA2" s="120"/>
      <c r="VGB2" s="120"/>
      <c r="VGC2" s="120"/>
      <c r="VGD2" s="120"/>
      <c r="VGE2" s="120"/>
      <c r="VGF2" s="120"/>
      <c r="VGG2" s="120"/>
      <c r="VGH2" s="120"/>
      <c r="VGI2" s="120"/>
      <c r="VGJ2" s="120"/>
      <c r="VGK2" s="120"/>
      <c r="VGL2" s="120"/>
      <c r="VGM2" s="120"/>
      <c r="VGN2" s="120"/>
      <c r="VGO2" s="120"/>
      <c r="VGP2" s="120"/>
      <c r="VGQ2" s="120"/>
      <c r="VGR2" s="120"/>
      <c r="VGS2" s="120"/>
      <c r="VGT2" s="120"/>
      <c r="VGU2" s="120"/>
      <c r="VGV2" s="120"/>
      <c r="VGW2" s="120"/>
      <c r="VGX2" s="120"/>
      <c r="VGY2" s="120"/>
      <c r="VGZ2" s="120"/>
      <c r="VHA2" s="120"/>
      <c r="VHB2" s="120"/>
      <c r="VHC2" s="120"/>
      <c r="VHD2" s="120"/>
      <c r="VHE2" s="120"/>
      <c r="VHF2" s="120"/>
      <c r="VHG2" s="120"/>
      <c r="VHH2" s="120"/>
      <c r="VHI2" s="120"/>
      <c r="VHJ2" s="120"/>
      <c r="VHK2" s="120"/>
      <c r="VHL2" s="120"/>
      <c r="VHM2" s="120"/>
      <c r="VHN2" s="120"/>
      <c r="VHO2" s="120"/>
      <c r="VHP2" s="120"/>
      <c r="VHQ2" s="120"/>
      <c r="VHR2" s="120"/>
      <c r="VHS2" s="120"/>
      <c r="VHT2" s="120"/>
      <c r="VHU2" s="120"/>
      <c r="VHV2" s="120"/>
      <c r="VHW2" s="120"/>
      <c r="VHX2" s="120"/>
      <c r="VHY2" s="120"/>
      <c r="VHZ2" s="120"/>
      <c r="VIA2" s="120"/>
      <c r="VIB2" s="120"/>
      <c r="VIC2" s="120"/>
      <c r="VID2" s="120"/>
      <c r="VIE2" s="120"/>
      <c r="VIF2" s="120"/>
      <c r="VIG2" s="120"/>
      <c r="VIH2" s="120"/>
      <c r="VII2" s="120"/>
      <c r="VIJ2" s="120"/>
      <c r="VIK2" s="120"/>
      <c r="VIL2" s="120"/>
      <c r="VIM2" s="120"/>
      <c r="VIN2" s="120"/>
      <c r="VIO2" s="120"/>
      <c r="VIP2" s="120"/>
      <c r="VIQ2" s="120"/>
      <c r="VIR2" s="120"/>
      <c r="VIS2" s="120"/>
      <c r="VIT2" s="120"/>
      <c r="VIU2" s="120"/>
      <c r="VIV2" s="120"/>
      <c r="VIW2" s="120"/>
      <c r="VIX2" s="120"/>
      <c r="VIY2" s="120"/>
      <c r="VIZ2" s="120"/>
      <c r="VJA2" s="120"/>
      <c r="VJB2" s="120"/>
      <c r="VJC2" s="120"/>
      <c r="VJD2" s="120"/>
      <c r="VJE2" s="120"/>
      <c r="VJF2" s="120"/>
      <c r="VJG2" s="120"/>
      <c r="VJH2" s="120"/>
      <c r="VJI2" s="120"/>
      <c r="VJJ2" s="120"/>
      <c r="VJK2" s="120"/>
      <c r="VJL2" s="120"/>
      <c r="VJM2" s="120"/>
      <c r="VJN2" s="120"/>
      <c r="VJO2" s="120"/>
      <c r="VJP2" s="120"/>
      <c r="VJQ2" s="120"/>
      <c r="VJR2" s="120"/>
      <c r="VJS2" s="120"/>
      <c r="VJT2" s="120"/>
      <c r="VJU2" s="120"/>
      <c r="VJV2" s="120"/>
      <c r="VJW2" s="120"/>
      <c r="VJX2" s="120"/>
      <c r="VJY2" s="120"/>
      <c r="VJZ2" s="120"/>
      <c r="VKA2" s="120"/>
      <c r="VKB2" s="120"/>
      <c r="VKC2" s="120"/>
      <c r="VKD2" s="120"/>
      <c r="VKE2" s="120"/>
      <c r="VKF2" s="120"/>
      <c r="VKG2" s="120"/>
      <c r="VKH2" s="120"/>
      <c r="VKI2" s="120"/>
      <c r="VKJ2" s="120"/>
      <c r="VKK2" s="120"/>
      <c r="VKL2" s="120"/>
      <c r="VKM2" s="120"/>
      <c r="VKN2" s="120"/>
      <c r="VKO2" s="120"/>
      <c r="VKP2" s="120"/>
      <c r="VKQ2" s="120"/>
      <c r="VKR2" s="120"/>
      <c r="VKS2" s="120"/>
      <c r="VKT2" s="120"/>
      <c r="VKU2" s="120"/>
      <c r="VKV2" s="120"/>
      <c r="VKW2" s="120"/>
      <c r="VKX2" s="120"/>
      <c r="VKY2" s="120"/>
      <c r="VKZ2" s="120"/>
      <c r="VLA2" s="120"/>
      <c r="VLB2" s="120"/>
      <c r="VLC2" s="120"/>
      <c r="VLD2" s="120"/>
      <c r="VLE2" s="120"/>
      <c r="VLF2" s="120"/>
      <c r="VLG2" s="120"/>
      <c r="VLH2" s="120"/>
      <c r="VLI2" s="120"/>
      <c r="VLJ2" s="120"/>
      <c r="VLK2" s="120"/>
      <c r="VLL2" s="120"/>
      <c r="VLM2" s="120"/>
      <c r="VLN2" s="120"/>
      <c r="VLO2" s="120"/>
      <c r="VLP2" s="120"/>
      <c r="VLQ2" s="120"/>
      <c r="VLR2" s="120"/>
      <c r="VLS2" s="120"/>
      <c r="VLT2" s="120"/>
      <c r="VLU2" s="120"/>
      <c r="VLV2" s="120"/>
      <c r="VLW2" s="120"/>
      <c r="VLX2" s="120"/>
      <c r="VLY2" s="120"/>
      <c r="VLZ2" s="120"/>
      <c r="VMA2" s="120"/>
      <c r="VMB2" s="120"/>
      <c r="VMC2" s="120"/>
      <c r="VMD2" s="120"/>
      <c r="VME2" s="120"/>
      <c r="VMF2" s="120"/>
      <c r="VMG2" s="120"/>
      <c r="VMH2" s="120"/>
      <c r="VMI2" s="120"/>
      <c r="VMJ2" s="120"/>
      <c r="VMK2" s="120"/>
      <c r="VML2" s="120"/>
      <c r="VMM2" s="120"/>
      <c r="VMN2" s="120"/>
      <c r="VMO2" s="120"/>
      <c r="VMP2" s="120"/>
      <c r="VMQ2" s="120"/>
      <c r="VMR2" s="120"/>
      <c r="VMS2" s="120"/>
      <c r="VMT2" s="120"/>
      <c r="VMU2" s="120"/>
      <c r="VMV2" s="120"/>
      <c r="VMW2" s="120"/>
      <c r="VMX2" s="120"/>
      <c r="VMY2" s="120"/>
      <c r="VMZ2" s="120"/>
      <c r="VNA2" s="120"/>
      <c r="VNB2" s="120"/>
      <c r="VNC2" s="120"/>
      <c r="VND2" s="120"/>
      <c r="VNE2" s="120"/>
      <c r="VNF2" s="120"/>
      <c r="VNG2" s="120"/>
      <c r="VNH2" s="120"/>
      <c r="VNI2" s="120"/>
      <c r="VNJ2" s="120"/>
      <c r="VNK2" s="120"/>
      <c r="VNL2" s="120"/>
      <c r="VNM2" s="120"/>
      <c r="VNN2" s="120"/>
      <c r="VNO2" s="120"/>
      <c r="VNP2" s="120"/>
      <c r="VNQ2" s="120"/>
      <c r="VNR2" s="120"/>
      <c r="VNS2" s="120"/>
      <c r="VNT2" s="120"/>
      <c r="VNU2" s="120"/>
      <c r="VNV2" s="120"/>
      <c r="VNW2" s="120"/>
      <c r="VNX2" s="120"/>
      <c r="VNY2" s="120"/>
      <c r="VNZ2" s="120"/>
      <c r="VOA2" s="120"/>
      <c r="VOB2" s="120"/>
      <c r="VOC2" s="120"/>
      <c r="VOD2" s="120"/>
      <c r="VOE2" s="120"/>
      <c r="VOF2" s="120"/>
      <c r="VOG2" s="120"/>
      <c r="VOH2" s="120"/>
      <c r="VOI2" s="120"/>
      <c r="VOJ2" s="120"/>
      <c r="VOK2" s="120"/>
      <c r="VOL2" s="120"/>
      <c r="VOM2" s="120"/>
      <c r="VON2" s="120"/>
      <c r="VOO2" s="120"/>
      <c r="VOP2" s="120"/>
      <c r="VOQ2" s="120"/>
      <c r="VOR2" s="120"/>
      <c r="VOS2" s="120"/>
      <c r="VOT2" s="120"/>
      <c r="VOU2" s="120"/>
      <c r="VOV2" s="120"/>
      <c r="VOW2" s="120"/>
      <c r="VOX2" s="120"/>
      <c r="VOY2" s="120"/>
      <c r="VOZ2" s="120"/>
      <c r="VPA2" s="120"/>
      <c r="VPB2" s="120"/>
      <c r="VPC2" s="120"/>
      <c r="VPD2" s="120"/>
      <c r="VPE2" s="120"/>
      <c r="VPF2" s="120"/>
      <c r="VPG2" s="120"/>
      <c r="VPH2" s="120"/>
      <c r="VPI2" s="120"/>
      <c r="VPJ2" s="120"/>
      <c r="VPK2" s="120"/>
      <c r="VPL2" s="120"/>
      <c r="VPM2" s="120"/>
      <c r="VPN2" s="120"/>
      <c r="VPO2" s="120"/>
      <c r="VPP2" s="120"/>
      <c r="VPQ2" s="120"/>
      <c r="VPR2" s="120"/>
      <c r="VPS2" s="120"/>
      <c r="VPT2" s="120"/>
      <c r="VPU2" s="120"/>
      <c r="VPV2" s="120"/>
      <c r="VPW2" s="120"/>
      <c r="VPX2" s="120"/>
      <c r="VPY2" s="120"/>
      <c r="VPZ2" s="120"/>
      <c r="VQA2" s="120"/>
      <c r="VQB2" s="120"/>
      <c r="VQC2" s="120"/>
      <c r="VQD2" s="120"/>
      <c r="VQE2" s="120"/>
      <c r="VQF2" s="120"/>
      <c r="VQG2" s="120"/>
      <c r="VQH2" s="120"/>
      <c r="VQI2" s="120"/>
      <c r="VQJ2" s="120"/>
      <c r="VQK2" s="120"/>
      <c r="VQL2" s="120"/>
      <c r="VQM2" s="120"/>
      <c r="VQN2" s="120"/>
      <c r="VQO2" s="120"/>
      <c r="VQP2" s="120"/>
      <c r="VQQ2" s="120"/>
      <c r="VQR2" s="120"/>
      <c r="VQS2" s="120"/>
      <c r="VQT2" s="120"/>
      <c r="VQU2" s="120"/>
      <c r="VQV2" s="120"/>
      <c r="VQW2" s="120"/>
      <c r="VQX2" s="120"/>
      <c r="VQY2" s="120"/>
      <c r="VQZ2" s="120"/>
      <c r="VRA2" s="120"/>
      <c r="VRB2" s="120"/>
      <c r="VRC2" s="120"/>
      <c r="VRD2" s="120"/>
      <c r="VRE2" s="120"/>
      <c r="VRF2" s="120"/>
      <c r="VRG2" s="120"/>
      <c r="VRH2" s="120"/>
      <c r="VRI2" s="120"/>
      <c r="VRJ2" s="120"/>
      <c r="VRK2" s="120"/>
      <c r="VRL2" s="120"/>
      <c r="VRM2" s="120"/>
      <c r="VRN2" s="120"/>
      <c r="VRO2" s="120"/>
      <c r="VRP2" s="120"/>
      <c r="VRQ2" s="120"/>
      <c r="VRR2" s="120"/>
      <c r="VRS2" s="120"/>
      <c r="VRT2" s="120"/>
      <c r="VRU2" s="120"/>
      <c r="VRV2" s="120"/>
      <c r="VRW2" s="120"/>
      <c r="VRX2" s="120"/>
      <c r="VRY2" s="120"/>
      <c r="VRZ2" s="120"/>
      <c r="VSA2" s="120"/>
      <c r="VSB2" s="120"/>
      <c r="VSC2" s="120"/>
      <c r="VSD2" s="120"/>
      <c r="VSE2" s="120"/>
      <c r="VSF2" s="120"/>
      <c r="VSG2" s="120"/>
      <c r="VSH2" s="120"/>
      <c r="VSI2" s="120"/>
      <c r="VSJ2" s="120"/>
      <c r="VSK2" s="120"/>
      <c r="VSL2" s="120"/>
      <c r="VSM2" s="120"/>
      <c r="VSN2" s="120"/>
      <c r="VSO2" s="120"/>
      <c r="VSP2" s="120"/>
      <c r="VSQ2" s="120"/>
      <c r="VSR2" s="120"/>
      <c r="VSS2" s="120"/>
      <c r="VST2" s="120"/>
      <c r="VSU2" s="120"/>
      <c r="VSV2" s="120"/>
      <c r="VSW2" s="120"/>
      <c r="VSX2" s="120"/>
      <c r="VSY2" s="120"/>
      <c r="VSZ2" s="120"/>
      <c r="VTA2" s="120"/>
      <c r="VTB2" s="120"/>
      <c r="VTC2" s="120"/>
      <c r="VTD2" s="120"/>
      <c r="VTE2" s="120"/>
      <c r="VTF2" s="120"/>
      <c r="VTG2" s="120"/>
      <c r="VTH2" s="120"/>
      <c r="VTI2" s="120"/>
      <c r="VTJ2" s="120"/>
      <c r="VTK2" s="120"/>
      <c r="VTL2" s="120"/>
      <c r="VTM2" s="120"/>
      <c r="VTN2" s="120"/>
      <c r="VTO2" s="120"/>
      <c r="VTP2" s="120"/>
      <c r="VTQ2" s="120"/>
      <c r="VTR2" s="120"/>
      <c r="VTS2" s="120"/>
      <c r="VTT2" s="120"/>
      <c r="VTU2" s="120"/>
      <c r="VTV2" s="120"/>
      <c r="VTW2" s="120"/>
      <c r="VTX2" s="120"/>
      <c r="VTY2" s="120"/>
      <c r="VTZ2" s="120"/>
      <c r="VUA2" s="120"/>
      <c r="VUB2" s="120"/>
      <c r="VUC2" s="120"/>
      <c r="VUD2" s="120"/>
      <c r="VUE2" s="120"/>
      <c r="VUF2" s="120"/>
      <c r="VUG2" s="120"/>
      <c r="VUH2" s="120"/>
      <c r="VUI2" s="120"/>
      <c r="VUJ2" s="120"/>
      <c r="VUK2" s="120"/>
      <c r="VUL2" s="120"/>
      <c r="VUM2" s="120"/>
      <c r="VUN2" s="120"/>
      <c r="VUO2" s="120"/>
      <c r="VUP2" s="120"/>
      <c r="VUQ2" s="120"/>
      <c r="VUR2" s="120"/>
      <c r="VUS2" s="120"/>
      <c r="VUT2" s="120"/>
      <c r="VUU2" s="120"/>
      <c r="VUV2" s="120"/>
      <c r="VUW2" s="120"/>
      <c r="VUX2" s="120"/>
      <c r="VUY2" s="120"/>
      <c r="VUZ2" s="120"/>
      <c r="VVA2" s="120"/>
      <c r="VVB2" s="120"/>
      <c r="VVC2" s="120"/>
      <c r="VVD2" s="120"/>
      <c r="VVE2" s="120"/>
      <c r="VVF2" s="120"/>
      <c r="VVG2" s="120"/>
      <c r="VVH2" s="120"/>
      <c r="VVI2" s="120"/>
      <c r="VVJ2" s="120"/>
      <c r="VVK2" s="120"/>
      <c r="VVL2" s="120"/>
      <c r="VVM2" s="120"/>
      <c r="VVN2" s="120"/>
      <c r="VVO2" s="120"/>
      <c r="VVP2" s="120"/>
      <c r="VVQ2" s="120"/>
      <c r="VVR2" s="120"/>
      <c r="VVS2" s="120"/>
      <c r="VVT2" s="120"/>
      <c r="VVU2" s="120"/>
      <c r="VVV2" s="120"/>
      <c r="VVW2" s="120"/>
      <c r="VVX2" s="120"/>
      <c r="VVY2" s="120"/>
      <c r="VVZ2" s="120"/>
      <c r="VWA2" s="120"/>
      <c r="VWB2" s="120"/>
      <c r="VWC2" s="120"/>
      <c r="VWD2" s="120"/>
      <c r="VWE2" s="120"/>
      <c r="VWF2" s="120"/>
      <c r="VWG2" s="120"/>
      <c r="VWH2" s="120"/>
      <c r="VWI2" s="120"/>
      <c r="VWJ2" s="120"/>
      <c r="VWK2" s="120"/>
      <c r="VWL2" s="120"/>
      <c r="VWM2" s="120"/>
      <c r="VWN2" s="120"/>
      <c r="VWO2" s="120"/>
      <c r="VWP2" s="120"/>
      <c r="VWQ2" s="120"/>
      <c r="VWR2" s="120"/>
      <c r="VWS2" s="120"/>
      <c r="VWT2" s="120"/>
      <c r="VWU2" s="120"/>
      <c r="VWV2" s="120"/>
      <c r="VWW2" s="120"/>
      <c r="VWX2" s="120"/>
      <c r="VWY2" s="120"/>
      <c r="VWZ2" s="120"/>
      <c r="VXA2" s="120"/>
      <c r="VXB2" s="120"/>
      <c r="VXC2" s="120"/>
      <c r="VXD2" s="120"/>
      <c r="VXE2" s="120"/>
      <c r="VXF2" s="120"/>
      <c r="VXG2" s="120"/>
      <c r="VXH2" s="120"/>
      <c r="VXI2" s="120"/>
      <c r="VXJ2" s="120"/>
      <c r="VXK2" s="120"/>
      <c r="VXL2" s="120"/>
      <c r="VXM2" s="120"/>
      <c r="VXN2" s="120"/>
      <c r="VXO2" s="120"/>
      <c r="VXP2" s="120"/>
      <c r="VXQ2" s="120"/>
      <c r="VXR2" s="120"/>
      <c r="VXS2" s="120"/>
      <c r="VXT2" s="120"/>
      <c r="VXU2" s="120"/>
      <c r="VXV2" s="120"/>
      <c r="VXW2" s="120"/>
      <c r="VXX2" s="120"/>
      <c r="VXY2" s="120"/>
      <c r="VXZ2" s="120"/>
      <c r="VYA2" s="120"/>
      <c r="VYB2" s="120"/>
      <c r="VYC2" s="120"/>
      <c r="VYD2" s="120"/>
      <c r="VYE2" s="120"/>
      <c r="VYF2" s="120"/>
      <c r="VYG2" s="120"/>
      <c r="VYH2" s="120"/>
      <c r="VYI2" s="120"/>
      <c r="VYJ2" s="120"/>
      <c r="VYK2" s="120"/>
      <c r="VYL2" s="120"/>
      <c r="VYM2" s="120"/>
      <c r="VYN2" s="120"/>
      <c r="VYO2" s="120"/>
      <c r="VYP2" s="120"/>
      <c r="VYQ2" s="120"/>
      <c r="VYR2" s="120"/>
      <c r="VYS2" s="120"/>
      <c r="VYT2" s="120"/>
      <c r="VYU2" s="120"/>
      <c r="VYV2" s="120"/>
      <c r="VYW2" s="120"/>
      <c r="VYX2" s="120"/>
      <c r="VYY2" s="120"/>
      <c r="VYZ2" s="120"/>
      <c r="VZA2" s="120"/>
      <c r="VZB2" s="120"/>
      <c r="VZC2" s="120"/>
      <c r="VZD2" s="120"/>
      <c r="VZE2" s="120"/>
      <c r="VZF2" s="120"/>
      <c r="VZG2" s="120"/>
      <c r="VZH2" s="120"/>
      <c r="VZI2" s="120"/>
      <c r="VZJ2" s="120"/>
      <c r="VZK2" s="120"/>
      <c r="VZL2" s="120"/>
      <c r="VZM2" s="120"/>
      <c r="VZN2" s="120"/>
      <c r="VZO2" s="120"/>
      <c r="VZP2" s="120"/>
      <c r="VZQ2" s="120"/>
      <c r="VZR2" s="120"/>
      <c r="VZS2" s="120"/>
      <c r="VZT2" s="120"/>
      <c r="VZU2" s="120"/>
      <c r="VZV2" s="120"/>
      <c r="VZW2" s="120"/>
      <c r="VZX2" s="120"/>
      <c r="VZY2" s="120"/>
      <c r="VZZ2" s="120"/>
      <c r="WAA2" s="120"/>
      <c r="WAB2" s="120"/>
      <c r="WAC2" s="120"/>
      <c r="WAD2" s="120"/>
      <c r="WAE2" s="120"/>
      <c r="WAF2" s="120"/>
      <c r="WAG2" s="120"/>
      <c r="WAH2" s="120"/>
      <c r="WAI2" s="120"/>
      <c r="WAJ2" s="120"/>
      <c r="WAK2" s="120"/>
      <c r="WAL2" s="120"/>
      <c r="WAM2" s="120"/>
      <c r="WAN2" s="120"/>
      <c r="WAO2" s="120"/>
      <c r="WAP2" s="120"/>
      <c r="WAQ2" s="120"/>
      <c r="WAR2" s="120"/>
      <c r="WAS2" s="120"/>
      <c r="WAT2" s="120"/>
      <c r="WAU2" s="120"/>
      <c r="WAV2" s="120"/>
      <c r="WAW2" s="120"/>
      <c r="WAX2" s="120"/>
      <c r="WAY2" s="120"/>
      <c r="WAZ2" s="120"/>
      <c r="WBA2" s="120"/>
      <c r="WBB2" s="120"/>
      <c r="WBC2" s="120"/>
      <c r="WBD2" s="120"/>
      <c r="WBE2" s="120"/>
      <c r="WBF2" s="120"/>
      <c r="WBG2" s="120"/>
      <c r="WBH2" s="120"/>
      <c r="WBI2" s="120"/>
      <c r="WBJ2" s="120"/>
      <c r="WBK2" s="120"/>
      <c r="WBL2" s="120"/>
      <c r="WBM2" s="120"/>
      <c r="WBN2" s="120"/>
      <c r="WBO2" s="120"/>
      <c r="WBP2" s="120"/>
      <c r="WBQ2" s="120"/>
      <c r="WBR2" s="120"/>
      <c r="WBS2" s="120"/>
      <c r="WBT2" s="120"/>
      <c r="WBU2" s="120"/>
      <c r="WBV2" s="120"/>
      <c r="WBW2" s="120"/>
      <c r="WBX2" s="120"/>
      <c r="WBY2" s="120"/>
      <c r="WBZ2" s="120"/>
      <c r="WCA2" s="120"/>
      <c r="WCB2" s="120"/>
      <c r="WCC2" s="120"/>
      <c r="WCD2" s="120"/>
      <c r="WCE2" s="120"/>
      <c r="WCF2" s="120"/>
      <c r="WCG2" s="120"/>
      <c r="WCH2" s="120"/>
      <c r="WCI2" s="120"/>
      <c r="WCJ2" s="120"/>
      <c r="WCK2" s="120"/>
      <c r="WCL2" s="120"/>
      <c r="WCM2" s="120"/>
      <c r="WCN2" s="120"/>
      <c r="WCO2" s="120"/>
      <c r="WCP2" s="120"/>
      <c r="WCQ2" s="120"/>
      <c r="WCR2" s="120"/>
      <c r="WCS2" s="120"/>
      <c r="WCT2" s="120"/>
      <c r="WCU2" s="120"/>
      <c r="WCV2" s="120"/>
      <c r="WCW2" s="120"/>
      <c r="WCX2" s="120"/>
      <c r="WCY2" s="120"/>
      <c r="WCZ2" s="120"/>
      <c r="WDA2" s="120"/>
      <c r="WDB2" s="120"/>
      <c r="WDC2" s="120"/>
      <c r="WDD2" s="120"/>
      <c r="WDE2" s="120"/>
      <c r="WDF2" s="120"/>
      <c r="WDG2" s="120"/>
      <c r="WDH2" s="120"/>
      <c r="WDI2" s="120"/>
      <c r="WDJ2" s="120"/>
      <c r="WDK2" s="120"/>
      <c r="WDL2" s="120"/>
      <c r="WDM2" s="120"/>
      <c r="WDN2" s="120"/>
      <c r="WDO2" s="120"/>
      <c r="WDP2" s="120"/>
      <c r="WDQ2" s="120"/>
      <c r="WDR2" s="120"/>
      <c r="WDS2" s="120"/>
      <c r="WDT2" s="120"/>
      <c r="WDU2" s="120"/>
      <c r="WDV2" s="120"/>
      <c r="WDW2" s="120"/>
      <c r="WDX2" s="120"/>
      <c r="WDY2" s="120"/>
      <c r="WDZ2" s="120"/>
      <c r="WEA2" s="120"/>
      <c r="WEB2" s="120"/>
      <c r="WEC2" s="120"/>
      <c r="WED2" s="120"/>
      <c r="WEE2" s="120"/>
      <c r="WEF2" s="120"/>
      <c r="WEG2" s="120"/>
      <c r="WEH2" s="120"/>
      <c r="WEI2" s="120"/>
      <c r="WEJ2" s="120"/>
      <c r="WEK2" s="120"/>
      <c r="WEL2" s="120"/>
      <c r="WEM2" s="120"/>
      <c r="WEN2" s="120"/>
      <c r="WEO2" s="120"/>
      <c r="WEP2" s="120"/>
      <c r="WEQ2" s="120"/>
      <c r="WER2" s="120"/>
      <c r="WES2" s="120"/>
      <c r="WET2" s="120"/>
      <c r="WEU2" s="120"/>
      <c r="WEV2" s="120"/>
      <c r="WEW2" s="120"/>
      <c r="WEX2" s="120"/>
      <c r="WEY2" s="120"/>
      <c r="WEZ2" s="120"/>
      <c r="WFA2" s="120"/>
      <c r="WFB2" s="120"/>
      <c r="WFC2" s="120"/>
      <c r="WFD2" s="120"/>
      <c r="WFE2" s="120"/>
      <c r="WFF2" s="120"/>
      <c r="WFG2" s="120"/>
      <c r="WFH2" s="120"/>
      <c r="WFI2" s="120"/>
      <c r="WFJ2" s="120"/>
      <c r="WFK2" s="120"/>
      <c r="WFL2" s="120"/>
      <c r="WFM2" s="120"/>
      <c r="WFN2" s="120"/>
      <c r="WFO2" s="120"/>
      <c r="WFP2" s="120"/>
      <c r="WFQ2" s="120"/>
      <c r="WFR2" s="120"/>
      <c r="WFS2" s="120"/>
      <c r="WFT2" s="120"/>
      <c r="WFU2" s="120"/>
      <c r="WFV2" s="120"/>
      <c r="WFW2" s="120"/>
      <c r="WFX2" s="120"/>
      <c r="WFY2" s="120"/>
      <c r="WFZ2" s="120"/>
      <c r="WGA2" s="120"/>
      <c r="WGB2" s="120"/>
      <c r="WGC2" s="120"/>
      <c r="WGD2" s="120"/>
      <c r="WGE2" s="120"/>
      <c r="WGF2" s="120"/>
      <c r="WGG2" s="120"/>
      <c r="WGH2" s="120"/>
      <c r="WGI2" s="120"/>
      <c r="WGJ2" s="120"/>
      <c r="WGK2" s="120"/>
      <c r="WGL2" s="120"/>
      <c r="WGM2" s="120"/>
      <c r="WGN2" s="120"/>
      <c r="WGO2" s="120"/>
      <c r="WGP2" s="120"/>
      <c r="WGQ2" s="120"/>
      <c r="WGR2" s="120"/>
      <c r="WGS2" s="120"/>
      <c r="WGT2" s="120"/>
      <c r="WGU2" s="120"/>
      <c r="WGV2" s="120"/>
      <c r="WGW2" s="120"/>
      <c r="WGX2" s="120"/>
      <c r="WGY2" s="120"/>
      <c r="WGZ2" s="120"/>
      <c r="WHA2" s="120"/>
      <c r="WHB2" s="120"/>
      <c r="WHC2" s="120"/>
      <c r="WHD2" s="120"/>
      <c r="WHE2" s="120"/>
      <c r="WHF2" s="120"/>
      <c r="WHG2" s="120"/>
      <c r="WHH2" s="120"/>
      <c r="WHI2" s="120"/>
      <c r="WHJ2" s="120"/>
      <c r="WHK2" s="120"/>
      <c r="WHL2" s="120"/>
      <c r="WHM2" s="120"/>
      <c r="WHN2" s="120"/>
      <c r="WHO2" s="120"/>
      <c r="WHP2" s="120"/>
      <c r="WHQ2" s="120"/>
      <c r="WHR2" s="120"/>
      <c r="WHS2" s="120"/>
      <c r="WHT2" s="120"/>
      <c r="WHU2" s="120"/>
      <c r="WHV2" s="120"/>
      <c r="WHW2" s="120"/>
      <c r="WHX2" s="120"/>
      <c r="WHY2" s="120"/>
      <c r="WHZ2" s="120"/>
      <c r="WIA2" s="120"/>
      <c r="WIB2" s="120"/>
      <c r="WIC2" s="120"/>
      <c r="WID2" s="120"/>
      <c r="WIE2" s="120"/>
      <c r="WIF2" s="120"/>
      <c r="WIG2" s="120"/>
      <c r="WIH2" s="120"/>
      <c r="WII2" s="120"/>
      <c r="WIJ2" s="120"/>
      <c r="WIK2" s="120"/>
      <c r="WIL2" s="120"/>
      <c r="WIM2" s="120"/>
      <c r="WIN2" s="120"/>
      <c r="WIO2" s="120"/>
      <c r="WIP2" s="120"/>
      <c r="WIQ2" s="120"/>
      <c r="WIR2" s="120"/>
      <c r="WIS2" s="120"/>
      <c r="WIT2" s="120"/>
      <c r="WIU2" s="120"/>
      <c r="WIV2" s="120"/>
      <c r="WIW2" s="120"/>
      <c r="WIX2" s="120"/>
      <c r="WIY2" s="120"/>
      <c r="WIZ2" s="120"/>
      <c r="WJA2" s="120"/>
      <c r="WJB2" s="120"/>
      <c r="WJC2" s="120"/>
      <c r="WJD2" s="120"/>
      <c r="WJE2" s="120"/>
      <c r="WJF2" s="120"/>
      <c r="WJG2" s="120"/>
      <c r="WJH2" s="120"/>
      <c r="WJI2" s="120"/>
      <c r="WJJ2" s="120"/>
      <c r="WJK2" s="120"/>
      <c r="WJL2" s="120"/>
      <c r="WJM2" s="120"/>
      <c r="WJN2" s="120"/>
      <c r="WJO2" s="120"/>
      <c r="WJP2" s="120"/>
      <c r="WJQ2" s="120"/>
      <c r="WJR2" s="120"/>
      <c r="WJS2" s="120"/>
      <c r="WJT2" s="120"/>
      <c r="WJU2" s="120"/>
      <c r="WJV2" s="120"/>
      <c r="WJW2" s="120"/>
      <c r="WJX2" s="120"/>
      <c r="WJY2" s="120"/>
      <c r="WJZ2" s="120"/>
      <c r="WKA2" s="120"/>
      <c r="WKB2" s="120"/>
      <c r="WKC2" s="120"/>
      <c r="WKD2" s="120"/>
      <c r="WKE2" s="120"/>
      <c r="WKF2" s="120"/>
      <c r="WKG2" s="120"/>
      <c r="WKH2" s="120"/>
      <c r="WKI2" s="120"/>
      <c r="WKJ2" s="120"/>
      <c r="WKK2" s="120"/>
      <c r="WKL2" s="120"/>
      <c r="WKM2" s="120"/>
      <c r="WKN2" s="120"/>
      <c r="WKO2" s="120"/>
      <c r="WKP2" s="120"/>
      <c r="WKQ2" s="120"/>
      <c r="WKR2" s="120"/>
      <c r="WKS2" s="120"/>
      <c r="WKT2" s="120"/>
      <c r="WKU2" s="120"/>
      <c r="WKV2" s="120"/>
      <c r="WKW2" s="120"/>
      <c r="WKX2" s="120"/>
      <c r="WKY2" s="120"/>
      <c r="WKZ2" s="120"/>
      <c r="WLA2" s="120"/>
      <c r="WLB2" s="120"/>
      <c r="WLC2" s="120"/>
      <c r="WLD2" s="120"/>
      <c r="WLE2" s="120"/>
      <c r="WLF2" s="120"/>
      <c r="WLG2" s="120"/>
      <c r="WLH2" s="120"/>
      <c r="WLI2" s="120"/>
      <c r="WLJ2" s="120"/>
      <c r="WLK2" s="120"/>
      <c r="WLL2" s="120"/>
      <c r="WLM2" s="120"/>
      <c r="WLN2" s="120"/>
      <c r="WLO2" s="120"/>
      <c r="WLP2" s="120"/>
      <c r="WLQ2" s="120"/>
      <c r="WLR2" s="120"/>
      <c r="WLS2" s="120"/>
      <c r="WLT2" s="120"/>
      <c r="WLU2" s="120"/>
      <c r="WLV2" s="120"/>
      <c r="WLW2" s="120"/>
      <c r="WLX2" s="120"/>
      <c r="WLY2" s="120"/>
      <c r="WLZ2" s="120"/>
      <c r="WMA2" s="120"/>
      <c r="WMB2" s="120"/>
      <c r="WMC2" s="120"/>
      <c r="WMD2" s="120"/>
      <c r="WME2" s="120"/>
      <c r="WMF2" s="120"/>
      <c r="WMG2" s="120"/>
      <c r="WMH2" s="120"/>
      <c r="WMI2" s="120"/>
      <c r="WMJ2" s="120"/>
      <c r="WMK2" s="120"/>
      <c r="WML2" s="120"/>
      <c r="WMM2" s="120"/>
      <c r="WMN2" s="120"/>
      <c r="WMO2" s="120"/>
      <c r="WMP2" s="120"/>
      <c r="WMQ2" s="120"/>
      <c r="WMR2" s="120"/>
      <c r="WMS2" s="120"/>
      <c r="WMT2" s="120"/>
      <c r="WMU2" s="120"/>
      <c r="WMV2" s="120"/>
      <c r="WMW2" s="120"/>
      <c r="WMX2" s="120"/>
      <c r="WMY2" s="120"/>
      <c r="WMZ2" s="120"/>
      <c r="WNA2" s="120"/>
      <c r="WNB2" s="120"/>
      <c r="WNC2" s="120"/>
      <c r="WND2" s="120"/>
      <c r="WNE2" s="120"/>
      <c r="WNF2" s="120"/>
      <c r="WNG2" s="120"/>
      <c r="WNH2" s="120"/>
      <c r="WNI2" s="120"/>
      <c r="WNJ2" s="120"/>
      <c r="WNK2" s="120"/>
      <c r="WNL2" s="120"/>
      <c r="WNM2" s="120"/>
      <c r="WNN2" s="120"/>
      <c r="WNO2" s="120"/>
      <c r="WNP2" s="120"/>
      <c r="WNQ2" s="120"/>
      <c r="WNR2" s="120"/>
      <c r="WNS2" s="120"/>
      <c r="WNT2" s="120"/>
      <c r="WNU2" s="120"/>
      <c r="WNV2" s="120"/>
      <c r="WNW2" s="120"/>
      <c r="WNX2" s="120"/>
      <c r="WNY2" s="120"/>
      <c r="WNZ2" s="120"/>
      <c r="WOA2" s="120"/>
      <c r="WOB2" s="120"/>
      <c r="WOC2" s="120"/>
      <c r="WOD2" s="120"/>
      <c r="WOE2" s="120"/>
      <c r="WOF2" s="120"/>
      <c r="WOG2" s="120"/>
      <c r="WOH2" s="120"/>
      <c r="WOI2" s="120"/>
      <c r="WOJ2" s="120"/>
      <c r="WOK2" s="120"/>
      <c r="WOL2" s="120"/>
      <c r="WOM2" s="120"/>
      <c r="WON2" s="120"/>
      <c r="WOO2" s="120"/>
      <c r="WOP2" s="120"/>
      <c r="WOQ2" s="120"/>
      <c r="WOR2" s="120"/>
      <c r="WOS2" s="120"/>
      <c r="WOT2" s="120"/>
      <c r="WOU2" s="120"/>
      <c r="WOV2" s="120"/>
      <c r="WOW2" s="120"/>
      <c r="WOX2" s="120"/>
      <c r="WOY2" s="120"/>
      <c r="WOZ2" s="120"/>
      <c r="WPA2" s="120"/>
      <c r="WPB2" s="120"/>
      <c r="WPC2" s="120"/>
      <c r="WPD2" s="120"/>
      <c r="WPE2" s="120"/>
      <c r="WPF2" s="120"/>
      <c r="WPG2" s="120"/>
      <c r="WPH2" s="120"/>
      <c r="WPI2" s="120"/>
      <c r="WPJ2" s="120"/>
      <c r="WPK2" s="120"/>
      <c r="WPL2" s="120"/>
      <c r="WPM2" s="120"/>
      <c r="WPN2" s="120"/>
      <c r="WPO2" s="120"/>
      <c r="WPP2" s="120"/>
      <c r="WPQ2" s="120"/>
      <c r="WPR2" s="120"/>
      <c r="WPS2" s="120"/>
      <c r="WPT2" s="120"/>
      <c r="WPU2" s="120"/>
      <c r="WPV2" s="120"/>
      <c r="WPW2" s="120"/>
      <c r="WPX2" s="120"/>
      <c r="WPY2" s="120"/>
      <c r="WPZ2" s="120"/>
      <c r="WQA2" s="120"/>
      <c r="WQB2" s="120"/>
      <c r="WQC2" s="120"/>
      <c r="WQD2" s="120"/>
      <c r="WQE2" s="120"/>
      <c r="WQF2" s="120"/>
      <c r="WQG2" s="120"/>
      <c r="WQH2" s="120"/>
      <c r="WQI2" s="120"/>
      <c r="WQJ2" s="120"/>
      <c r="WQK2" s="120"/>
      <c r="WQL2" s="120"/>
      <c r="WQM2" s="120"/>
      <c r="WQN2" s="120"/>
      <c r="WQO2" s="120"/>
      <c r="WQP2" s="120"/>
      <c r="WQQ2" s="120"/>
      <c r="WQR2" s="120"/>
      <c r="WQS2" s="120"/>
      <c r="WQT2" s="120"/>
      <c r="WQU2" s="120"/>
      <c r="WQV2" s="120"/>
      <c r="WQW2" s="120"/>
      <c r="WQX2" s="120"/>
      <c r="WQY2" s="120"/>
      <c r="WQZ2" s="120"/>
      <c r="WRA2" s="120"/>
      <c r="WRB2" s="120"/>
      <c r="WRC2" s="120"/>
      <c r="WRD2" s="120"/>
      <c r="WRE2" s="120"/>
      <c r="WRF2" s="120"/>
      <c r="WRG2" s="120"/>
      <c r="WRH2" s="120"/>
      <c r="WRI2" s="120"/>
      <c r="WRJ2" s="120"/>
      <c r="WRK2" s="120"/>
      <c r="WRL2" s="120"/>
      <c r="WRM2" s="120"/>
      <c r="WRN2" s="120"/>
      <c r="WRO2" s="120"/>
      <c r="WRP2" s="120"/>
      <c r="WRQ2" s="120"/>
      <c r="WRR2" s="120"/>
      <c r="WRS2" s="120"/>
      <c r="WRT2" s="120"/>
      <c r="WRU2" s="120"/>
      <c r="WRV2" s="120"/>
      <c r="WRW2" s="120"/>
      <c r="WRX2" s="120"/>
      <c r="WRY2" s="120"/>
      <c r="WRZ2" s="120"/>
      <c r="WSA2" s="120"/>
      <c r="WSB2" s="120"/>
      <c r="WSC2" s="120"/>
      <c r="WSD2" s="120"/>
      <c r="WSE2" s="120"/>
      <c r="WSF2" s="120"/>
      <c r="WSG2" s="120"/>
      <c r="WSH2" s="120"/>
      <c r="WSI2" s="120"/>
      <c r="WSJ2" s="120"/>
      <c r="WSK2" s="120"/>
      <c r="WSL2" s="120"/>
      <c r="WSM2" s="120"/>
      <c r="WSN2" s="120"/>
      <c r="WSO2" s="120"/>
      <c r="WSP2" s="120"/>
      <c r="WSQ2" s="120"/>
      <c r="WSR2" s="120"/>
      <c r="WSS2" s="120"/>
      <c r="WST2" s="120"/>
      <c r="WSU2" s="120"/>
      <c r="WSV2" s="120"/>
      <c r="WSW2" s="120"/>
      <c r="WSX2" s="120"/>
      <c r="WSY2" s="120"/>
      <c r="WSZ2" s="120"/>
      <c r="WTA2" s="120"/>
      <c r="WTB2" s="120"/>
      <c r="WTC2" s="120"/>
      <c r="WTD2" s="120"/>
      <c r="WTE2" s="120"/>
      <c r="WTF2" s="120"/>
      <c r="WTG2" s="120"/>
      <c r="WTH2" s="120"/>
      <c r="WTI2" s="120"/>
      <c r="WTJ2" s="120"/>
      <c r="WTK2" s="120"/>
      <c r="WTL2" s="120"/>
      <c r="WTM2" s="120"/>
      <c r="WTN2" s="120"/>
      <c r="WTO2" s="120"/>
      <c r="WTP2" s="120"/>
      <c r="WTQ2" s="120"/>
      <c r="WTR2" s="120"/>
      <c r="WTS2" s="120"/>
      <c r="WTT2" s="120"/>
      <c r="WTU2" s="120"/>
      <c r="WTV2" s="120"/>
      <c r="WTW2" s="120"/>
      <c r="WTX2" s="120"/>
      <c r="WTY2" s="120"/>
      <c r="WTZ2" s="120"/>
      <c r="WUA2" s="120"/>
      <c r="WUB2" s="120"/>
      <c r="WUC2" s="120"/>
      <c r="WUD2" s="120"/>
      <c r="WUE2" s="120"/>
      <c r="WUF2" s="120"/>
      <c r="WUG2" s="120"/>
      <c r="WUH2" s="120"/>
      <c r="WUI2" s="120"/>
      <c r="WUJ2" s="120"/>
      <c r="WUK2" s="120"/>
      <c r="WUL2" s="120"/>
      <c r="WUM2" s="120"/>
      <c r="WUN2" s="120"/>
      <c r="WUO2" s="120"/>
      <c r="WUP2" s="120"/>
      <c r="WUQ2" s="120"/>
      <c r="WUR2" s="120"/>
      <c r="WUS2" s="120"/>
      <c r="WUT2" s="120"/>
      <c r="WUU2" s="120"/>
      <c r="WUV2" s="120"/>
      <c r="WUW2" s="120"/>
      <c r="WUX2" s="120"/>
      <c r="WUY2" s="120"/>
      <c r="WUZ2" s="120"/>
      <c r="WVA2" s="120"/>
      <c r="WVB2" s="120"/>
      <c r="WVC2" s="120"/>
      <c r="WVD2" s="120"/>
      <c r="WVE2" s="120"/>
      <c r="WVF2" s="120"/>
      <c r="WVG2" s="120"/>
      <c r="WVH2" s="120"/>
      <c r="WVI2" s="120"/>
      <c r="WVJ2" s="120"/>
      <c r="WVK2" s="120"/>
      <c r="WVL2" s="120"/>
      <c r="WVM2" s="120"/>
      <c r="WVN2" s="120"/>
      <c r="WVO2" s="120"/>
      <c r="WVP2" s="120"/>
      <c r="WVQ2" s="120"/>
      <c r="WVR2" s="120"/>
      <c r="WVS2" s="120"/>
      <c r="WVT2" s="120"/>
      <c r="WVU2" s="120"/>
      <c r="WVV2" s="120"/>
      <c r="WVW2" s="120"/>
      <c r="WVX2" s="120"/>
      <c r="WVY2" s="120"/>
      <c r="WVZ2" s="120"/>
      <c r="WWA2" s="120"/>
      <c r="WWB2" s="120"/>
      <c r="WWC2" s="120"/>
      <c r="WWD2" s="120"/>
      <c r="WWE2" s="120"/>
      <c r="WWF2" s="120"/>
      <c r="WWG2" s="120"/>
      <c r="WWH2" s="120"/>
      <c r="WWI2" s="120"/>
      <c r="WWJ2" s="120"/>
      <c r="WWK2" s="120"/>
      <c r="WWL2" s="120"/>
      <c r="WWM2" s="120"/>
      <c r="WWN2" s="120"/>
      <c r="WWO2" s="120"/>
      <c r="WWP2" s="120"/>
      <c r="WWQ2" s="120"/>
      <c r="WWR2" s="120"/>
      <c r="WWS2" s="120"/>
      <c r="WWT2" s="120"/>
      <c r="WWU2" s="120"/>
      <c r="WWV2" s="120"/>
      <c r="WWW2" s="120"/>
      <c r="WWX2" s="120"/>
      <c r="WWY2" s="120"/>
      <c r="WWZ2" s="120"/>
      <c r="WXA2" s="120"/>
      <c r="WXB2" s="120"/>
      <c r="WXC2" s="120"/>
      <c r="WXD2" s="120"/>
      <c r="WXE2" s="120"/>
      <c r="WXF2" s="120"/>
      <c r="WXG2" s="120"/>
      <c r="WXH2" s="120"/>
      <c r="WXI2" s="120"/>
      <c r="WXJ2" s="120"/>
      <c r="WXK2" s="120"/>
      <c r="WXL2" s="120"/>
      <c r="WXM2" s="120"/>
      <c r="WXN2" s="120"/>
      <c r="WXO2" s="120"/>
      <c r="WXP2" s="120"/>
      <c r="WXQ2" s="120"/>
      <c r="WXR2" s="120"/>
      <c r="WXS2" s="120"/>
      <c r="WXT2" s="120"/>
      <c r="WXU2" s="120"/>
      <c r="WXV2" s="120"/>
      <c r="WXW2" s="120"/>
      <c r="WXX2" s="120"/>
      <c r="WXY2" s="120"/>
      <c r="WXZ2" s="120"/>
      <c r="WYA2" s="120"/>
      <c r="WYB2" s="120"/>
      <c r="WYC2" s="120"/>
      <c r="WYD2" s="120"/>
      <c r="WYE2" s="120"/>
      <c r="WYF2" s="120"/>
      <c r="WYG2" s="120"/>
      <c r="WYH2" s="120"/>
      <c r="WYI2" s="120"/>
      <c r="WYJ2" s="120"/>
      <c r="WYK2" s="120"/>
      <c r="WYL2" s="120"/>
      <c r="WYM2" s="120"/>
      <c r="WYN2" s="120"/>
      <c r="WYO2" s="120"/>
      <c r="WYP2" s="120"/>
      <c r="WYQ2" s="120"/>
      <c r="WYR2" s="120"/>
      <c r="WYS2" s="120"/>
      <c r="WYT2" s="120"/>
      <c r="WYU2" s="120"/>
      <c r="WYV2" s="120"/>
      <c r="WYW2" s="120"/>
      <c r="WYX2" s="120"/>
      <c r="WYY2" s="120"/>
      <c r="WYZ2" s="120"/>
      <c r="WZA2" s="120"/>
      <c r="WZB2" s="120"/>
      <c r="WZC2" s="120"/>
      <c r="WZD2" s="120"/>
      <c r="WZE2" s="120"/>
      <c r="WZF2" s="120"/>
      <c r="WZG2" s="120"/>
      <c r="WZH2" s="120"/>
      <c r="WZI2" s="120"/>
      <c r="WZJ2" s="120"/>
      <c r="WZK2" s="120"/>
      <c r="WZL2" s="120"/>
      <c r="WZM2" s="120"/>
      <c r="WZN2" s="120"/>
      <c r="WZO2" s="120"/>
      <c r="WZP2" s="120"/>
      <c r="WZQ2" s="120"/>
      <c r="WZR2" s="120"/>
      <c r="WZS2" s="120"/>
      <c r="WZT2" s="120"/>
      <c r="WZU2" s="120"/>
      <c r="WZV2" s="120"/>
      <c r="WZW2" s="120"/>
      <c r="WZX2" s="120"/>
      <c r="WZY2" s="120"/>
      <c r="WZZ2" s="120"/>
      <c r="XAA2" s="120"/>
      <c r="XAB2" s="120"/>
      <c r="XAC2" s="120"/>
      <c r="XAD2" s="120"/>
      <c r="XAE2" s="120"/>
      <c r="XAF2" s="120"/>
      <c r="XAG2" s="120"/>
      <c r="XAH2" s="120"/>
      <c r="XAI2" s="120"/>
      <c r="XAJ2" s="120"/>
      <c r="XAK2" s="120"/>
      <c r="XAL2" s="120"/>
      <c r="XAM2" s="120"/>
      <c r="XAN2" s="120"/>
      <c r="XAO2" s="120"/>
      <c r="XAP2" s="120"/>
      <c r="XAQ2" s="120"/>
      <c r="XAR2" s="120"/>
      <c r="XAS2" s="120"/>
      <c r="XAT2" s="120"/>
      <c r="XAU2" s="120"/>
      <c r="XAV2" s="120"/>
      <c r="XAW2" s="120"/>
      <c r="XAX2" s="120"/>
      <c r="XAY2" s="120"/>
      <c r="XAZ2" s="120"/>
      <c r="XBA2" s="120"/>
      <c r="XBB2" s="120"/>
      <c r="XBC2" s="120"/>
      <c r="XBD2" s="120"/>
      <c r="XBE2" s="120"/>
      <c r="XBF2" s="120"/>
      <c r="XBG2" s="120"/>
      <c r="XBH2" s="120"/>
      <c r="XBI2" s="120"/>
      <c r="XBJ2" s="120"/>
      <c r="XBK2" s="120"/>
      <c r="XBL2" s="120"/>
      <c r="XBM2" s="120"/>
      <c r="XBN2" s="120"/>
      <c r="XBO2" s="120"/>
      <c r="XBP2" s="120"/>
      <c r="XBQ2" s="120"/>
      <c r="XBR2" s="120"/>
      <c r="XBS2" s="120"/>
      <c r="XBT2" s="120"/>
      <c r="XBU2" s="120"/>
      <c r="XBV2" s="120"/>
      <c r="XBW2" s="120"/>
      <c r="XBX2" s="120"/>
      <c r="XBY2" s="120"/>
      <c r="XBZ2" s="120"/>
      <c r="XCA2" s="120"/>
      <c r="XCB2" s="120"/>
      <c r="XCC2" s="120"/>
      <c r="XCD2" s="120"/>
      <c r="XCE2" s="120"/>
      <c r="XCF2" s="120"/>
      <c r="XCG2" s="120"/>
      <c r="XCH2" s="120"/>
      <c r="XCI2" s="120"/>
      <c r="XCJ2" s="120"/>
      <c r="XCK2" s="120"/>
      <c r="XCL2" s="120"/>
      <c r="XCM2" s="120"/>
      <c r="XCN2" s="120"/>
      <c r="XCO2" s="120"/>
      <c r="XCP2" s="120"/>
      <c r="XCQ2" s="120"/>
      <c r="XCR2" s="120"/>
      <c r="XCS2" s="120"/>
      <c r="XCT2" s="120"/>
      <c r="XCU2" s="120"/>
      <c r="XCV2" s="120"/>
      <c r="XCW2" s="120"/>
      <c r="XCX2" s="120"/>
      <c r="XCY2" s="120"/>
      <c r="XCZ2" s="120"/>
      <c r="XDA2" s="120"/>
      <c r="XDB2" s="120"/>
      <c r="XDC2" s="120"/>
      <c r="XDD2" s="120"/>
      <c r="XDE2" s="120"/>
      <c r="XDF2" s="120"/>
      <c r="XDG2" s="120"/>
      <c r="XDH2" s="120"/>
      <c r="XDI2" s="120"/>
      <c r="XDJ2" s="120"/>
      <c r="XDK2" s="120"/>
      <c r="XDL2" s="120"/>
      <c r="XDM2" s="120"/>
      <c r="XDN2" s="120"/>
      <c r="XDO2" s="120"/>
      <c r="XDP2" s="120"/>
      <c r="XDQ2" s="120"/>
      <c r="XDR2" s="120"/>
      <c r="XDS2" s="120"/>
      <c r="XDT2" s="120"/>
      <c r="XDU2" s="120"/>
      <c r="XDV2" s="120"/>
      <c r="XDW2" s="120"/>
      <c r="XDX2" s="120"/>
      <c r="XDY2" s="120"/>
      <c r="XDZ2" s="120"/>
      <c r="XEA2" s="120"/>
      <c r="XEB2" s="120"/>
      <c r="XEC2" s="120"/>
      <c r="XED2" s="120"/>
      <c r="XEE2" s="120"/>
      <c r="XEF2" s="120"/>
      <c r="XEG2" s="120"/>
      <c r="XEH2" s="120"/>
      <c r="XEI2" s="120"/>
      <c r="XEJ2" s="120"/>
      <c r="XEK2" s="120"/>
      <c r="XEL2" s="120"/>
      <c r="XEM2" s="120"/>
      <c r="XEN2" s="120"/>
    </row>
    <row r="3" spans="1:16368" s="121" customFormat="1" ht="18" customHeight="1" x14ac:dyDescent="0.3">
      <c r="A3" s="233"/>
      <c r="B3" s="231"/>
      <c r="C3" s="224" t="s">
        <v>162</v>
      </c>
      <c r="D3" s="224"/>
      <c r="E3" s="224"/>
      <c r="F3" s="225" t="s">
        <v>158</v>
      </c>
      <c r="G3" s="224"/>
      <c r="H3" s="226"/>
      <c r="I3" s="224" t="s">
        <v>159</v>
      </c>
      <c r="J3" s="224"/>
      <c r="K3" s="224"/>
      <c r="L3" s="225" t="s">
        <v>160</v>
      </c>
      <c r="M3" s="224"/>
      <c r="N3" s="226"/>
    </row>
    <row r="4" spans="1:16368" ht="15" thickBot="1" x14ac:dyDescent="0.35">
      <c r="A4" s="234"/>
      <c r="B4" s="232"/>
      <c r="C4" s="74">
        <v>2018</v>
      </c>
      <c r="D4" s="74">
        <v>2019</v>
      </c>
      <c r="E4" s="74">
        <v>2020</v>
      </c>
      <c r="F4" s="165">
        <v>2018</v>
      </c>
      <c r="G4" s="74">
        <v>2019</v>
      </c>
      <c r="H4" s="159">
        <v>2020</v>
      </c>
      <c r="I4" s="74">
        <v>2018</v>
      </c>
      <c r="J4" s="74">
        <v>2019</v>
      </c>
      <c r="K4" s="74">
        <v>2020</v>
      </c>
      <c r="L4" s="165">
        <v>2018</v>
      </c>
      <c r="M4" s="74">
        <v>2019</v>
      </c>
      <c r="N4" s="159">
        <v>2020</v>
      </c>
    </row>
    <row r="5" spans="1:16368" ht="18" x14ac:dyDescent="0.3">
      <c r="A5" s="227" t="s">
        <v>192</v>
      </c>
      <c r="B5" s="228"/>
      <c r="C5" s="228"/>
      <c r="D5" s="228"/>
      <c r="E5" s="228"/>
      <c r="F5" s="228"/>
      <c r="G5" s="228"/>
      <c r="H5" s="228"/>
      <c r="I5" s="228"/>
      <c r="J5" s="228"/>
      <c r="K5" s="228"/>
      <c r="L5" s="228"/>
      <c r="M5" s="228"/>
      <c r="N5" s="229"/>
    </row>
    <row r="6" spans="1:16368" x14ac:dyDescent="0.3">
      <c r="A6" s="230" t="s">
        <v>147</v>
      </c>
      <c r="B6" s="162" t="s">
        <v>126</v>
      </c>
      <c r="C6" s="153">
        <v>0.93487794903614285</v>
      </c>
      <c r="D6" s="153">
        <v>0.91412713930849787</v>
      </c>
      <c r="E6" s="153">
        <v>0.83002051888870709</v>
      </c>
      <c r="F6" s="166">
        <v>0.14801782641344921</v>
      </c>
      <c r="G6" s="153">
        <v>0.12676252251196979</v>
      </c>
      <c r="H6" s="156">
        <v>0.12344874859752208</v>
      </c>
      <c r="I6" s="153">
        <v>0.14627565162531567</v>
      </c>
      <c r="J6" s="153">
        <v>0.13013689884443147</v>
      </c>
      <c r="K6" s="153">
        <v>0.13641526356397873</v>
      </c>
      <c r="L6" s="166">
        <v>0.26401546534106601</v>
      </c>
      <c r="M6" s="153">
        <v>0.25709166915497161</v>
      </c>
      <c r="N6" s="156">
        <v>0.13638508730533269</v>
      </c>
    </row>
    <row r="7" spans="1:16368" x14ac:dyDescent="0.3">
      <c r="A7" s="230"/>
      <c r="B7" s="162" t="s">
        <v>127</v>
      </c>
      <c r="C7" s="153">
        <v>3.653067843695796E-2</v>
      </c>
      <c r="D7" s="153">
        <v>4.4910737721443869E-2</v>
      </c>
      <c r="E7" s="153">
        <v>9.8343802582274875E-2</v>
      </c>
      <c r="F7" s="166">
        <v>0.21231910359977962</v>
      </c>
      <c r="G7" s="153">
        <v>0.20812041524517916</v>
      </c>
      <c r="H7" s="156">
        <v>0.21102702874752896</v>
      </c>
      <c r="I7" s="153">
        <v>0.26817662628131672</v>
      </c>
      <c r="J7" s="153">
        <v>0.25338416497177202</v>
      </c>
      <c r="K7" s="153">
        <v>0.25993725692934944</v>
      </c>
      <c r="L7" s="166">
        <v>0.38525269262634632</v>
      </c>
      <c r="M7" s="153">
        <v>0.36398925052254405</v>
      </c>
      <c r="N7" s="156">
        <v>0.20512820512820512</v>
      </c>
    </row>
    <row r="8" spans="1:16368" x14ac:dyDescent="0.3">
      <c r="A8" s="230"/>
      <c r="B8" s="162" t="s">
        <v>128</v>
      </c>
      <c r="C8" s="153">
        <v>1.9925824601977071E-2</v>
      </c>
      <c r="D8" s="153">
        <v>3.2752960510048425E-2</v>
      </c>
      <c r="E8" s="153">
        <v>5.6126923383560554E-2</v>
      </c>
      <c r="F8" s="166">
        <v>0.32778982670542323</v>
      </c>
      <c r="G8" s="153">
        <v>0.33713988692245422</v>
      </c>
      <c r="H8" s="156">
        <v>0.2863851366328935</v>
      </c>
      <c r="I8" s="153">
        <v>0.30776432416922483</v>
      </c>
      <c r="J8" s="153">
        <v>0.31960635881907645</v>
      </c>
      <c r="K8" s="153">
        <v>0.28888053359025878</v>
      </c>
      <c r="L8" s="166">
        <v>0.20022093344380004</v>
      </c>
      <c r="M8" s="153">
        <v>0.17975515079128099</v>
      </c>
      <c r="N8" s="156">
        <v>0.3191757118137486</v>
      </c>
    </row>
    <row r="9" spans="1:16368" x14ac:dyDescent="0.3">
      <c r="A9" s="230"/>
      <c r="B9" s="162" t="s">
        <v>129</v>
      </c>
      <c r="C9" s="153">
        <v>7.7172027695909069E-3</v>
      </c>
      <c r="D9" s="153">
        <v>7.0299037192299062E-3</v>
      </c>
      <c r="E9" s="153">
        <v>1.3775769248521927E-2</v>
      </c>
      <c r="F9" s="166">
        <v>0.27525250252727507</v>
      </c>
      <c r="G9" s="153">
        <v>0.28366336944312553</v>
      </c>
      <c r="H9" s="156">
        <v>0.31080274595796487</v>
      </c>
      <c r="I9" s="153">
        <v>0.23113086950204073</v>
      </c>
      <c r="J9" s="153">
        <v>0.24165701412766888</v>
      </c>
      <c r="K9" s="153">
        <v>0.2552883165509327</v>
      </c>
      <c r="L9" s="166">
        <v>0.12206572769953052</v>
      </c>
      <c r="M9" s="153">
        <v>0.17408181546730367</v>
      </c>
      <c r="N9" s="156">
        <v>0.31178228724240992</v>
      </c>
    </row>
    <row r="10" spans="1:16368" x14ac:dyDescent="0.3">
      <c r="A10" s="230"/>
      <c r="B10" s="162" t="s">
        <v>130</v>
      </c>
      <c r="C10" s="153">
        <v>9.483451553311805E-4</v>
      </c>
      <c r="D10" s="153">
        <v>1.1792587407799084E-3</v>
      </c>
      <c r="E10" s="153">
        <v>1.7329858969355942E-3</v>
      </c>
      <c r="F10" s="166">
        <v>3.6620740754072886E-2</v>
      </c>
      <c r="G10" s="153">
        <v>4.431380587727133E-2</v>
      </c>
      <c r="H10" s="156">
        <v>6.8336340064090534E-2</v>
      </c>
      <c r="I10" s="153">
        <v>4.6652528422102012E-2</v>
      </c>
      <c r="J10" s="153">
        <v>5.5215563237051159E-2</v>
      </c>
      <c r="K10" s="153">
        <v>5.9478629365480346E-2</v>
      </c>
      <c r="L10" s="166">
        <v>2.8445180889257113E-2</v>
      </c>
      <c r="M10" s="153">
        <v>2.5082114063899673E-2</v>
      </c>
      <c r="N10" s="156">
        <v>2.7528708510303604E-2</v>
      </c>
    </row>
    <row r="11" spans="1:16368" ht="15" thickBot="1" x14ac:dyDescent="0.35">
      <c r="A11" s="230"/>
      <c r="B11" s="162" t="s">
        <v>161</v>
      </c>
      <c r="C11" s="153">
        <v>1</v>
      </c>
      <c r="D11" s="153">
        <v>1</v>
      </c>
      <c r="E11" s="153">
        <v>1</v>
      </c>
      <c r="F11" s="166">
        <v>1</v>
      </c>
      <c r="G11" s="153">
        <v>1</v>
      </c>
      <c r="H11" s="156">
        <v>1</v>
      </c>
      <c r="I11" s="153">
        <v>1</v>
      </c>
      <c r="J11" s="153">
        <v>0.99999999999999989</v>
      </c>
      <c r="K11" s="153">
        <v>1</v>
      </c>
      <c r="L11" s="166">
        <v>0.99999999999999989</v>
      </c>
      <c r="M11" s="153">
        <v>1</v>
      </c>
      <c r="N11" s="156">
        <v>0.99999999999999989</v>
      </c>
    </row>
    <row r="12" spans="1:16368" x14ac:dyDescent="0.3">
      <c r="A12" s="222" t="s">
        <v>84</v>
      </c>
      <c r="B12" s="163" t="s">
        <v>126</v>
      </c>
      <c r="C12" s="160">
        <v>0.97749276413821085</v>
      </c>
      <c r="D12" s="160">
        <v>0.97778783232368938</v>
      </c>
      <c r="E12" s="160">
        <v>0.90329295124022024</v>
      </c>
      <c r="F12" s="167">
        <v>0.19210671651302094</v>
      </c>
      <c r="G12" s="160">
        <v>0.16307212149487604</v>
      </c>
      <c r="H12" s="161">
        <v>0.14782203222534598</v>
      </c>
      <c r="I12" s="160">
        <v>0.19666329625884732</v>
      </c>
      <c r="J12" s="160">
        <v>0.15145614979908031</v>
      </c>
      <c r="K12" s="160">
        <v>0.16076477952183771</v>
      </c>
      <c r="L12" s="167">
        <v>0.24262295081967214</v>
      </c>
      <c r="M12" s="160">
        <v>0.10820895522388059</v>
      </c>
      <c r="N12" s="161">
        <v>0.15338645418326693</v>
      </c>
    </row>
    <row r="13" spans="1:16368" x14ac:dyDescent="0.3">
      <c r="A13" s="217"/>
      <c r="B13" s="162" t="s">
        <v>127</v>
      </c>
      <c r="C13" s="153">
        <v>7.2553654597795302E-3</v>
      </c>
      <c r="D13" s="153">
        <v>8.7139397900275663E-3</v>
      </c>
      <c r="E13" s="153">
        <v>5.7012698905392699E-2</v>
      </c>
      <c r="F13" s="166">
        <v>0.19723498388692323</v>
      </c>
      <c r="G13" s="153">
        <v>0.21451760806962789</v>
      </c>
      <c r="H13" s="156">
        <v>0.21369883528586892</v>
      </c>
      <c r="I13" s="153">
        <v>0.2604047751068202</v>
      </c>
      <c r="J13" s="153">
        <v>0.26533824930610217</v>
      </c>
      <c r="K13" s="153">
        <v>0.26901224732773638</v>
      </c>
      <c r="L13" s="166">
        <v>0.30163934426229511</v>
      </c>
      <c r="M13" s="153">
        <v>0.33582089552238809</v>
      </c>
      <c r="N13" s="156">
        <v>0.39840637450199201</v>
      </c>
    </row>
    <row r="14" spans="1:16368" x14ac:dyDescent="0.3">
      <c r="A14" s="217"/>
      <c r="B14" s="162" t="s">
        <v>128</v>
      </c>
      <c r="C14" s="153">
        <v>8.9092767258798101E-3</v>
      </c>
      <c r="D14" s="153">
        <v>7.172242750253458E-3</v>
      </c>
      <c r="E14" s="153">
        <v>3.0364169184841652E-2</v>
      </c>
      <c r="F14" s="166">
        <v>0.38538474143215212</v>
      </c>
      <c r="G14" s="153">
        <v>0.38779581396097107</v>
      </c>
      <c r="H14" s="156">
        <v>0.28102557469895101</v>
      </c>
      <c r="I14" s="153">
        <v>0.30663915978994749</v>
      </c>
      <c r="J14" s="153">
        <v>0.32441277600563406</v>
      </c>
      <c r="K14" s="153">
        <v>0.27886963905838275</v>
      </c>
      <c r="L14" s="166">
        <v>0.16065573770491803</v>
      </c>
      <c r="M14" s="153">
        <v>0.23134328358208955</v>
      </c>
      <c r="N14" s="156">
        <v>0.27290836653386452</v>
      </c>
    </row>
    <row r="15" spans="1:16368" x14ac:dyDescent="0.3">
      <c r="A15" s="217"/>
      <c r="B15" s="162" t="s">
        <v>129</v>
      </c>
      <c r="C15" s="153">
        <v>6.0929466925675416E-3</v>
      </c>
      <c r="D15" s="153">
        <v>5.9405608760861005E-3</v>
      </c>
      <c r="E15" s="153">
        <v>8.1707550873220923E-3</v>
      </c>
      <c r="F15" s="166">
        <v>0.2082926207570415</v>
      </c>
      <c r="G15" s="153">
        <v>0.217693334834859</v>
      </c>
      <c r="H15" s="156">
        <v>0.30367317209314992</v>
      </c>
      <c r="I15" s="153">
        <v>0.20118888417756614</v>
      </c>
      <c r="J15" s="153">
        <v>0.21069638344587596</v>
      </c>
      <c r="K15" s="153">
        <v>0.24782673401675581</v>
      </c>
      <c r="L15" s="166">
        <v>0.21967213114754097</v>
      </c>
      <c r="M15" s="153">
        <v>0.25</v>
      </c>
      <c r="N15" s="156">
        <v>0.16135458167330677</v>
      </c>
    </row>
    <row r="16" spans="1:16368" ht="15" thickBot="1" x14ac:dyDescent="0.35">
      <c r="A16" s="223"/>
      <c r="B16" s="164" t="s">
        <v>130</v>
      </c>
      <c r="C16" s="157">
        <v>2.4964698356230643E-4</v>
      </c>
      <c r="D16" s="157">
        <v>3.8542425994352698E-4</v>
      </c>
      <c r="E16" s="157">
        <v>1.1594255822233582E-3</v>
      </c>
      <c r="F16" s="168">
        <v>1.6980937410862217E-2</v>
      </c>
      <c r="G16" s="157">
        <v>1.6921121639666019E-2</v>
      </c>
      <c r="H16" s="158">
        <v>5.3780385696684203E-2</v>
      </c>
      <c r="I16" s="157">
        <v>3.510388466681888E-2</v>
      </c>
      <c r="J16" s="157">
        <v>4.8096441443307512E-2</v>
      </c>
      <c r="K16" s="157">
        <v>4.3526600075287358E-2</v>
      </c>
      <c r="L16" s="168">
        <v>7.5409836065573776E-2</v>
      </c>
      <c r="M16" s="157">
        <v>7.4626865671641784E-2</v>
      </c>
      <c r="N16" s="158">
        <v>1.3944223107569721E-2</v>
      </c>
    </row>
    <row r="17" spans="1:14" ht="14.4" customHeight="1" x14ac:dyDescent="0.3">
      <c r="A17" s="217" t="s">
        <v>85</v>
      </c>
      <c r="B17" s="162" t="s">
        <v>126</v>
      </c>
      <c r="C17" s="153">
        <v>0.94471441650820476</v>
      </c>
      <c r="D17" s="153">
        <v>0.85364095169430421</v>
      </c>
      <c r="E17" s="153">
        <v>0.88297359389624752</v>
      </c>
      <c r="F17" s="166">
        <v>0.21146794597567684</v>
      </c>
      <c r="G17" s="153">
        <v>0.20210830729045198</v>
      </c>
      <c r="H17" s="156">
        <v>0.20500221119355314</v>
      </c>
      <c r="I17" s="153">
        <v>0.1816072395390208</v>
      </c>
      <c r="J17" s="153">
        <v>0.19009783160363325</v>
      </c>
      <c r="K17" s="153">
        <v>0.24352331606217617</v>
      </c>
      <c r="L17" s="166">
        <v>0.14462299134734241</v>
      </c>
      <c r="M17" s="153">
        <v>0.13012895662368112</v>
      </c>
      <c r="N17" s="156">
        <v>0.12540453074433658</v>
      </c>
    </row>
    <row r="18" spans="1:14" x14ac:dyDescent="0.3">
      <c r="A18" s="217"/>
      <c r="B18" s="162" t="s">
        <v>127</v>
      </c>
      <c r="C18" s="153">
        <v>2.2888935840552151E-2</v>
      </c>
      <c r="D18" s="153">
        <v>2.0396771867804732E-2</v>
      </c>
      <c r="E18" s="153">
        <v>4.6033411804747994E-2</v>
      </c>
      <c r="F18" s="166">
        <v>0.18198068813787202</v>
      </c>
      <c r="G18" s="153">
        <v>0.19253074614798577</v>
      </c>
      <c r="H18" s="156">
        <v>0.19612467855797422</v>
      </c>
      <c r="I18" s="153">
        <v>0.22490138448449223</v>
      </c>
      <c r="J18" s="153">
        <v>0.24356394056598821</v>
      </c>
      <c r="K18" s="153">
        <v>0.27627895896611282</v>
      </c>
      <c r="L18" s="166">
        <v>0.24227441285537701</v>
      </c>
      <c r="M18" s="153">
        <v>0.25791324736225085</v>
      </c>
      <c r="N18" s="156">
        <v>0.31148867313915857</v>
      </c>
    </row>
    <row r="19" spans="1:14" x14ac:dyDescent="0.3">
      <c r="A19" s="217"/>
      <c r="B19" s="162" t="s">
        <v>128</v>
      </c>
      <c r="C19" s="153">
        <v>2.7678005493344603E-2</v>
      </c>
      <c r="D19" s="153">
        <v>0.12189222503895621</v>
      </c>
      <c r="E19" s="153">
        <v>6.3193124769549303E-2</v>
      </c>
      <c r="F19" s="166">
        <v>0.33624640958259489</v>
      </c>
      <c r="G19" s="153">
        <v>0.35371674673880932</v>
      </c>
      <c r="H19" s="156">
        <v>0.33870571470689403</v>
      </c>
      <c r="I19" s="153">
        <v>0.31912754273339006</v>
      </c>
      <c r="J19" s="153">
        <v>0.3122210749225573</v>
      </c>
      <c r="K19" s="153">
        <v>0.31548647092688542</v>
      </c>
      <c r="L19" s="166">
        <v>0.27070457354758964</v>
      </c>
      <c r="M19" s="153">
        <v>0.27667057444314186</v>
      </c>
      <c r="N19" s="156">
        <v>0.28559870550161814</v>
      </c>
    </row>
    <row r="20" spans="1:14" x14ac:dyDescent="0.3">
      <c r="A20" s="217"/>
      <c r="B20" s="162" t="s">
        <v>129</v>
      </c>
      <c r="C20" s="153">
        <v>4.3430288517970752E-3</v>
      </c>
      <c r="D20" s="153">
        <v>3.6281601041933159E-3</v>
      </c>
      <c r="E20" s="153">
        <v>6.3817114331905719E-3</v>
      </c>
      <c r="F20" s="166">
        <v>0.21719733545193423</v>
      </c>
      <c r="G20" s="153">
        <v>0.20235707511233422</v>
      </c>
      <c r="H20" s="156">
        <v>0.21731937824513128</v>
      </c>
      <c r="I20" s="153">
        <v>0.2092195838811973</v>
      </c>
      <c r="J20" s="153">
        <v>0.19449062811739792</v>
      </c>
      <c r="K20" s="153">
        <v>0.14354912353840352</v>
      </c>
      <c r="L20" s="166">
        <v>0.25216316440049441</v>
      </c>
      <c r="M20" s="153">
        <v>0.26846424384525203</v>
      </c>
      <c r="N20" s="156">
        <v>0.22249190938511326</v>
      </c>
    </row>
    <row r="21" spans="1:14" ht="15" thickBot="1" x14ac:dyDescent="0.35">
      <c r="A21" s="217"/>
      <c r="B21" s="162" t="s">
        <v>130</v>
      </c>
      <c r="C21" s="153">
        <v>3.7561330610136865E-4</v>
      </c>
      <c r="D21" s="153">
        <v>4.4189129474149361E-4</v>
      </c>
      <c r="E21" s="153">
        <v>1.4181580962645715E-3</v>
      </c>
      <c r="F21" s="166">
        <v>5.310762085192202E-2</v>
      </c>
      <c r="G21" s="153">
        <v>4.9287124710418705E-2</v>
      </c>
      <c r="H21" s="156">
        <v>4.2848017296447348E-2</v>
      </c>
      <c r="I21" s="153">
        <v>6.5144249361899609E-2</v>
      </c>
      <c r="J21" s="153">
        <v>5.9626524790423352E-2</v>
      </c>
      <c r="K21" s="153">
        <v>2.116213050642209E-2</v>
      </c>
      <c r="L21" s="166">
        <v>9.0234857849196534E-2</v>
      </c>
      <c r="M21" s="153">
        <v>6.6822977725674096E-2</v>
      </c>
      <c r="N21" s="156">
        <v>5.5016181229773461E-2</v>
      </c>
    </row>
    <row r="22" spans="1:14" ht="14.4" customHeight="1" x14ac:dyDescent="0.3">
      <c r="A22" s="222" t="s">
        <v>86</v>
      </c>
      <c r="B22" s="163" t="s">
        <v>126</v>
      </c>
      <c r="C22" s="160">
        <v>0.60520813533548756</v>
      </c>
      <c r="D22" s="160">
        <v>0.64981746700365062</v>
      </c>
      <c r="E22" s="160">
        <v>0.57278712509144114</v>
      </c>
      <c r="F22" s="167">
        <v>0.21446246906791311</v>
      </c>
      <c r="G22" s="160">
        <v>0.25781621210681366</v>
      </c>
      <c r="H22" s="161">
        <v>0.20705244122965641</v>
      </c>
      <c r="I22" s="160">
        <v>0.23423516989492998</v>
      </c>
      <c r="J22" s="160">
        <v>0.27279532258390821</v>
      </c>
      <c r="K22" s="160">
        <v>0.2440598415957759</v>
      </c>
      <c r="L22" s="167">
        <v>0.30932030932030929</v>
      </c>
      <c r="M22" s="160">
        <v>0.35358565737051795</v>
      </c>
      <c r="N22" s="161">
        <v>0.30400395452298568</v>
      </c>
    </row>
    <row r="23" spans="1:14" x14ac:dyDescent="0.3">
      <c r="A23" s="217"/>
      <c r="B23" s="162" t="s">
        <v>127</v>
      </c>
      <c r="C23" s="153">
        <v>0.24234936323892797</v>
      </c>
      <c r="D23" s="153">
        <v>0.20331367593372648</v>
      </c>
      <c r="E23" s="153">
        <v>0.24990855888807609</v>
      </c>
      <c r="F23" s="166">
        <v>0.40326276234992209</v>
      </c>
      <c r="G23" s="153">
        <v>0.3482847096835503</v>
      </c>
      <c r="H23" s="156">
        <v>0.34440243301002793</v>
      </c>
      <c r="I23" s="153">
        <v>0.33594710148690521</v>
      </c>
      <c r="J23" s="153">
        <v>0.2849946387748083</v>
      </c>
      <c r="K23" s="153">
        <v>0.32848342622469934</v>
      </c>
      <c r="L23" s="166">
        <v>0.44525844525844527</v>
      </c>
      <c r="M23" s="153">
        <v>0.44621513944223107</v>
      </c>
      <c r="N23" s="156">
        <v>0.33217993079584773</v>
      </c>
    </row>
    <row r="24" spans="1:14" x14ac:dyDescent="0.3">
      <c r="A24" s="217"/>
      <c r="B24" s="162" t="s">
        <v>128</v>
      </c>
      <c r="C24" s="153">
        <v>0.14550465690933281</v>
      </c>
      <c r="D24" s="153">
        <v>0.13629130394084057</v>
      </c>
      <c r="E24" s="153">
        <v>0.16907461594732992</v>
      </c>
      <c r="F24" s="166">
        <v>0.23251764274585282</v>
      </c>
      <c r="G24" s="153">
        <v>0.25002375748360733</v>
      </c>
      <c r="H24" s="156">
        <v>0.26738451421995724</v>
      </c>
      <c r="I24" s="153">
        <v>0.25820913607173152</v>
      </c>
      <c r="J24" s="153">
        <v>0.27692245442958585</v>
      </c>
      <c r="K24" s="153">
        <v>0.32556957074410875</v>
      </c>
      <c r="L24" s="166">
        <v>0.18030118030118031</v>
      </c>
      <c r="M24" s="153">
        <v>0.14641434262948208</v>
      </c>
      <c r="N24" s="156">
        <v>0.20168067226890757</v>
      </c>
    </row>
    <row r="25" spans="1:14" x14ac:dyDescent="0.3">
      <c r="A25" s="217"/>
      <c r="B25" s="162" t="s">
        <v>129</v>
      </c>
      <c r="C25" s="153">
        <v>4.3717924348983086E-3</v>
      </c>
      <c r="D25" s="153">
        <v>5.9908265468501358E-3</v>
      </c>
      <c r="E25" s="153">
        <v>6.675201170446233E-3</v>
      </c>
      <c r="F25" s="166">
        <v>0.11722115296489781</v>
      </c>
      <c r="G25" s="153">
        <v>0.11232538249548608</v>
      </c>
      <c r="H25" s="156">
        <v>0.15074798619102417</v>
      </c>
      <c r="I25" s="153">
        <v>0.13257516747156878</v>
      </c>
      <c r="J25" s="153">
        <v>0.1304092739080297</v>
      </c>
      <c r="K25" s="153">
        <v>8.6711645643883839E-2</v>
      </c>
      <c r="L25" s="166">
        <v>6.4306064306064309E-2</v>
      </c>
      <c r="M25" s="153">
        <v>5.3784860557768925E-2</v>
      </c>
      <c r="N25" s="156">
        <v>0.15422639644092931</v>
      </c>
    </row>
    <row r="26" spans="1:14" ht="15" thickBot="1" x14ac:dyDescent="0.35">
      <c r="A26" s="223"/>
      <c r="B26" s="164" t="s">
        <v>130</v>
      </c>
      <c r="C26" s="157">
        <v>2.5660520813533547E-3</v>
      </c>
      <c r="D26" s="157">
        <v>4.5867265749321351E-3</v>
      </c>
      <c r="E26" s="157">
        <v>1.5544989027066569E-3</v>
      </c>
      <c r="F26" s="168">
        <v>3.2535972871414166E-2</v>
      </c>
      <c r="G26" s="157">
        <v>3.1549938230542619E-2</v>
      </c>
      <c r="H26" s="158">
        <v>3.041262534933421E-2</v>
      </c>
      <c r="I26" s="157">
        <v>3.9033425074864549E-2</v>
      </c>
      <c r="J26" s="157">
        <v>3.4878310303667885E-2</v>
      </c>
      <c r="K26" s="157">
        <v>1.5175515791532219E-2</v>
      </c>
      <c r="L26" s="168">
        <v>8.1400081400081396E-4</v>
      </c>
      <c r="M26" s="157">
        <v>0</v>
      </c>
      <c r="N26" s="158">
        <v>7.9090459713297076E-3</v>
      </c>
    </row>
    <row r="27" spans="1:14" x14ac:dyDescent="0.3">
      <c r="A27" s="217" t="s">
        <v>87</v>
      </c>
      <c r="B27" s="162" t="s">
        <v>126</v>
      </c>
      <c r="C27" s="153">
        <v>0.91794157169163393</v>
      </c>
      <c r="D27" s="153">
        <v>0.88984042672908559</v>
      </c>
      <c r="E27" s="153">
        <v>0.75112659755226674</v>
      </c>
      <c r="F27" s="166">
        <v>0.11514520370376621</v>
      </c>
      <c r="G27" s="153">
        <v>9.5754138511436035E-2</v>
      </c>
      <c r="H27" s="156">
        <v>9.7338633871220423E-2</v>
      </c>
      <c r="I27" s="153">
        <v>0.10201120523922427</v>
      </c>
      <c r="J27" s="153">
        <v>8.6784126882614401E-2</v>
      </c>
      <c r="K27" s="153">
        <v>8.6133276123379718E-2</v>
      </c>
      <c r="L27" s="166">
        <v>0</v>
      </c>
      <c r="M27" s="153">
        <v>5.5248618784530384E-3</v>
      </c>
      <c r="N27" s="156">
        <v>4.5454545454545452E-3</v>
      </c>
    </row>
    <row r="28" spans="1:14" x14ac:dyDescent="0.3">
      <c r="A28" s="217"/>
      <c r="B28" s="162" t="s">
        <v>127</v>
      </c>
      <c r="C28" s="153">
        <v>5.5561638381525905E-2</v>
      </c>
      <c r="D28" s="153">
        <v>8.6099795188044378E-2</v>
      </c>
      <c r="E28" s="153">
        <v>0.1569110295747248</v>
      </c>
      <c r="F28" s="166">
        <v>0.22032548043978004</v>
      </c>
      <c r="G28" s="153">
        <v>0.20362249326207116</v>
      </c>
      <c r="H28" s="156">
        <v>0.20817601441328529</v>
      </c>
      <c r="I28" s="153">
        <v>0.26661082733445229</v>
      </c>
      <c r="J28" s="153">
        <v>0.24544175486841685</v>
      </c>
      <c r="K28" s="153">
        <v>0.24027142432022811</v>
      </c>
      <c r="L28" s="166">
        <v>0</v>
      </c>
      <c r="M28" s="153">
        <v>1.1049723756906077E-2</v>
      </c>
      <c r="N28" s="156">
        <v>4.5454545454545452E-3</v>
      </c>
    </row>
    <row r="29" spans="1:14" x14ac:dyDescent="0.3">
      <c r="A29" s="217"/>
      <c r="B29" s="162" t="s">
        <v>128</v>
      </c>
      <c r="C29" s="153">
        <v>1.3228487532971681E-2</v>
      </c>
      <c r="D29" s="153">
        <v>1.1714793725101843E-2</v>
      </c>
      <c r="E29" s="153">
        <v>6.3680464921569105E-2</v>
      </c>
      <c r="F29" s="166">
        <v>0.29650552425575294</v>
      </c>
      <c r="G29" s="153">
        <v>0.30930870782864756</v>
      </c>
      <c r="H29" s="156">
        <v>0.28293122356258815</v>
      </c>
      <c r="I29" s="153">
        <v>0.31696515427813921</v>
      </c>
      <c r="J29" s="153">
        <v>0.32725993668659864</v>
      </c>
      <c r="K29" s="153">
        <v>0.282455691121615</v>
      </c>
      <c r="L29" s="166">
        <v>0.5</v>
      </c>
      <c r="M29" s="153">
        <v>1.6574585635359115E-2</v>
      </c>
      <c r="N29" s="156">
        <v>0.57045454545454544</v>
      </c>
    </row>
    <row r="30" spans="1:14" x14ac:dyDescent="0.3">
      <c r="A30" s="217"/>
      <c r="B30" s="162" t="s">
        <v>129</v>
      </c>
      <c r="C30" s="153">
        <v>1.1387050216493307E-2</v>
      </c>
      <c r="D30" s="153">
        <v>1.0184330760054917E-2</v>
      </c>
      <c r="E30" s="153">
        <v>2.5597773892486887E-2</v>
      </c>
      <c r="F30" s="166">
        <v>0.32222799833917881</v>
      </c>
      <c r="G30" s="153">
        <v>0.33235119455483991</v>
      </c>
      <c r="H30" s="156">
        <v>0.33066348112172961</v>
      </c>
      <c r="I30" s="153">
        <v>0.2671582286620654</v>
      </c>
      <c r="J30" s="153">
        <v>0.28161033479359193</v>
      </c>
      <c r="K30" s="153">
        <v>0.30982996186772044</v>
      </c>
      <c r="L30" s="166">
        <v>0.5</v>
      </c>
      <c r="M30" s="153">
        <v>0.96132596685082872</v>
      </c>
      <c r="N30" s="156">
        <v>0.41818181818181815</v>
      </c>
    </row>
    <row r="31" spans="1:14" ht="15" thickBot="1" x14ac:dyDescent="0.35">
      <c r="A31" s="217"/>
      <c r="B31" s="162" t="s">
        <v>130</v>
      </c>
      <c r="C31" s="153">
        <v>1.8812521773752054E-3</v>
      </c>
      <c r="D31" s="153">
        <v>2.1606535977133083E-3</v>
      </c>
      <c r="E31" s="153">
        <v>2.6841340589524492E-3</v>
      </c>
      <c r="F31" s="166">
        <v>4.5795793261521944E-2</v>
      </c>
      <c r="G31" s="153">
        <v>5.896346584300538E-2</v>
      </c>
      <c r="H31" s="156">
        <v>8.0890647031176557E-2</v>
      </c>
      <c r="I31" s="153">
        <v>4.7254584486118759E-2</v>
      </c>
      <c r="J31" s="153">
        <v>5.8903846768778176E-2</v>
      </c>
      <c r="K31" s="153">
        <v>8.1309646567056762E-2</v>
      </c>
      <c r="L31" s="166">
        <v>0</v>
      </c>
      <c r="M31" s="153">
        <v>5.5248618784530384E-3</v>
      </c>
      <c r="N31" s="156">
        <v>2.2727272727272726E-3</v>
      </c>
    </row>
    <row r="32" spans="1:14" ht="14.4" customHeight="1" x14ac:dyDescent="0.3">
      <c r="A32" s="222" t="s">
        <v>88</v>
      </c>
      <c r="B32" s="163" t="s">
        <v>126</v>
      </c>
      <c r="C32" s="160">
        <v>0.33240611961057026</v>
      </c>
      <c r="D32" s="160">
        <v>0.95360824742268047</v>
      </c>
      <c r="E32" s="160">
        <v>0.52409638554216864</v>
      </c>
      <c r="F32" s="167">
        <v>0.156140350877193</v>
      </c>
      <c r="G32" s="160">
        <v>0.16443594646271512</v>
      </c>
      <c r="H32" s="161">
        <v>0.19433198380566802</v>
      </c>
      <c r="I32" s="160">
        <v>7.9530638852672753E-2</v>
      </c>
      <c r="J32" s="160">
        <v>8.3806818181818177E-2</v>
      </c>
      <c r="K32" s="160">
        <v>0.1552346570397112</v>
      </c>
      <c r="L32" s="167">
        <v>0</v>
      </c>
      <c r="M32" s="160">
        <v>0</v>
      </c>
      <c r="N32" s="161">
        <v>8.3333333333333329E-2</v>
      </c>
    </row>
    <row r="33" spans="1:14" x14ac:dyDescent="0.3">
      <c r="A33" s="217"/>
      <c r="B33" s="162" t="s">
        <v>127</v>
      </c>
      <c r="C33" s="153">
        <v>6.5368567454798326E-2</v>
      </c>
      <c r="D33" s="153">
        <v>2.5773195876288658E-2</v>
      </c>
      <c r="E33" s="153">
        <v>1.5060240963855422E-2</v>
      </c>
      <c r="F33" s="166">
        <v>0.2</v>
      </c>
      <c r="G33" s="153">
        <v>0.17208413001912046</v>
      </c>
      <c r="H33" s="156">
        <v>0.16396761133603238</v>
      </c>
      <c r="I33" s="153">
        <v>0.26727509778357234</v>
      </c>
      <c r="J33" s="153">
        <v>0.234375</v>
      </c>
      <c r="K33" s="153">
        <v>0.29783393501805056</v>
      </c>
      <c r="L33" s="166">
        <v>0</v>
      </c>
      <c r="M33" s="153">
        <v>1</v>
      </c>
      <c r="N33" s="156">
        <v>0.16666666666666666</v>
      </c>
    </row>
    <row r="34" spans="1:14" x14ac:dyDescent="0.3">
      <c r="A34" s="217"/>
      <c r="B34" s="162" t="s">
        <v>128</v>
      </c>
      <c r="C34" s="153">
        <v>0.57858136300417251</v>
      </c>
      <c r="D34" s="153">
        <v>1.718213058419244E-3</v>
      </c>
      <c r="E34" s="153">
        <v>0.44879518072289154</v>
      </c>
      <c r="F34" s="166">
        <v>0.39298245614035088</v>
      </c>
      <c r="G34" s="153">
        <v>0.4588910133843212</v>
      </c>
      <c r="H34" s="156">
        <v>0.40080971659919029</v>
      </c>
      <c r="I34" s="153">
        <v>0.26597131681877445</v>
      </c>
      <c r="J34" s="153">
        <v>0.31392045454545453</v>
      </c>
      <c r="K34" s="153">
        <v>0.26714801444043323</v>
      </c>
      <c r="L34" s="166">
        <v>0</v>
      </c>
      <c r="M34" s="153">
        <v>0</v>
      </c>
      <c r="N34" s="156">
        <v>8.3333333333333329E-2</v>
      </c>
    </row>
    <row r="35" spans="1:14" x14ac:dyDescent="0.3">
      <c r="A35" s="217"/>
      <c r="B35" s="162" t="s">
        <v>129</v>
      </c>
      <c r="C35" s="153">
        <v>2.3643949930458971E-2</v>
      </c>
      <c r="D35" s="153">
        <v>1.2027491408934709E-2</v>
      </c>
      <c r="E35" s="153">
        <v>1.2048192771084338E-2</v>
      </c>
      <c r="F35" s="166">
        <v>0.20877192982456141</v>
      </c>
      <c r="G35" s="153">
        <v>0.1586998087954111</v>
      </c>
      <c r="H35" s="156">
        <v>0.20445344129554655</v>
      </c>
      <c r="I35" s="153">
        <v>0.25162972620599738</v>
      </c>
      <c r="J35" s="153">
        <v>0.22585227272727273</v>
      </c>
      <c r="K35" s="153">
        <v>0.2563176895306859</v>
      </c>
      <c r="L35" s="166">
        <v>1</v>
      </c>
      <c r="M35" s="153">
        <v>0</v>
      </c>
      <c r="N35" s="156">
        <v>0.41666666666666669</v>
      </c>
    </row>
    <row r="36" spans="1:14" ht="15" thickBot="1" x14ac:dyDescent="0.35">
      <c r="A36" s="223"/>
      <c r="B36" s="164" t="s">
        <v>130</v>
      </c>
      <c r="C36" s="157">
        <v>0</v>
      </c>
      <c r="D36" s="157">
        <v>6.8728522336769758E-3</v>
      </c>
      <c r="E36" s="157">
        <v>0</v>
      </c>
      <c r="F36" s="168">
        <v>4.2105263157894736E-2</v>
      </c>
      <c r="G36" s="157">
        <v>4.5889101338432124E-2</v>
      </c>
      <c r="H36" s="158">
        <v>3.643724696356275E-2</v>
      </c>
      <c r="I36" s="157">
        <v>0.13559322033898305</v>
      </c>
      <c r="J36" s="157">
        <v>0.14204545454545456</v>
      </c>
      <c r="K36" s="157">
        <v>2.3465703971119134E-2</v>
      </c>
      <c r="L36" s="168">
        <v>0</v>
      </c>
      <c r="M36" s="157">
        <v>0</v>
      </c>
      <c r="N36" s="158">
        <v>0.25</v>
      </c>
    </row>
    <row r="37" spans="1:14" ht="14.4" customHeight="1" x14ac:dyDescent="0.3">
      <c r="A37" s="217" t="s">
        <v>89</v>
      </c>
      <c r="B37" s="162" t="s">
        <v>126</v>
      </c>
      <c r="C37" s="153">
        <v>0.69691780821917804</v>
      </c>
      <c r="D37" s="153">
        <v>0.81930693069306926</v>
      </c>
      <c r="E37" s="153">
        <v>0.16453900709219857</v>
      </c>
      <c r="F37" s="166">
        <v>0.20494699646643111</v>
      </c>
      <c r="G37" s="153">
        <v>0.26978417266187049</v>
      </c>
      <c r="H37" s="156">
        <v>0.2151238591916558</v>
      </c>
      <c r="I37" s="153">
        <v>0.19753250198991776</v>
      </c>
      <c r="J37" s="153">
        <v>0.20191540303272146</v>
      </c>
      <c r="K37" s="153">
        <v>0.29279195380890294</v>
      </c>
      <c r="L37" s="166">
        <v>0.1111111111111111</v>
      </c>
      <c r="M37" s="153">
        <v>0.26315789473684209</v>
      </c>
      <c r="N37" s="156">
        <v>7.9291044776119406E-3</v>
      </c>
    </row>
    <row r="38" spans="1:14" x14ac:dyDescent="0.3">
      <c r="A38" s="217"/>
      <c r="B38" s="162" t="s">
        <v>127</v>
      </c>
      <c r="C38" s="153">
        <v>0.23801369863013699</v>
      </c>
      <c r="D38" s="153">
        <v>0.12623762376237624</v>
      </c>
      <c r="E38" s="153">
        <v>0.11631205673758865</v>
      </c>
      <c r="F38" s="166">
        <v>0.33303886925795051</v>
      </c>
      <c r="G38" s="153">
        <v>0.3501199040767386</v>
      </c>
      <c r="H38" s="156">
        <v>0.19882659713168188</v>
      </c>
      <c r="I38" s="153">
        <v>0.23520827805784028</v>
      </c>
      <c r="J38" s="153">
        <v>0.26044160681032191</v>
      </c>
      <c r="K38" s="153">
        <v>0.3153287390575526</v>
      </c>
      <c r="L38" s="166">
        <v>0.28888888888888886</v>
      </c>
      <c r="M38" s="153">
        <v>0.26315789473684209</v>
      </c>
      <c r="N38" s="156">
        <v>2.005597014925373E-2</v>
      </c>
    </row>
    <row r="39" spans="1:14" x14ac:dyDescent="0.3">
      <c r="A39" s="217"/>
      <c r="B39" s="162" t="s">
        <v>128</v>
      </c>
      <c r="C39" s="153">
        <v>4.7089041095890412E-2</v>
      </c>
      <c r="D39" s="153">
        <v>3.7128712871287127E-2</v>
      </c>
      <c r="E39" s="153">
        <v>0.71347517730496457</v>
      </c>
      <c r="F39" s="166">
        <v>0.33127208480565373</v>
      </c>
      <c r="G39" s="153">
        <v>0.19784172661870503</v>
      </c>
      <c r="H39" s="156">
        <v>0.49413298565840941</v>
      </c>
      <c r="I39" s="153">
        <v>0.26200583709206687</v>
      </c>
      <c r="J39" s="153">
        <v>0.26137270550678371</v>
      </c>
      <c r="K39" s="153">
        <v>0.25088470851182715</v>
      </c>
      <c r="L39" s="166">
        <v>0.28888888888888886</v>
      </c>
      <c r="M39" s="153">
        <v>0.18421052631578946</v>
      </c>
      <c r="N39" s="156">
        <v>0.4099813432835821</v>
      </c>
    </row>
    <row r="40" spans="1:14" x14ac:dyDescent="0.3">
      <c r="A40" s="217"/>
      <c r="B40" s="162" t="s">
        <v>129</v>
      </c>
      <c r="C40" s="153">
        <v>1.3698630136986301E-2</v>
      </c>
      <c r="D40" s="153">
        <v>1.7326732673267328E-2</v>
      </c>
      <c r="E40" s="153">
        <v>4.2553191489361703E-3</v>
      </c>
      <c r="F40" s="166">
        <v>9.5406360424028266E-2</v>
      </c>
      <c r="G40" s="153">
        <v>0.15107913669064749</v>
      </c>
      <c r="H40" s="156">
        <v>8.9308996088657111E-2</v>
      </c>
      <c r="I40" s="153">
        <v>0.17245953833908198</v>
      </c>
      <c r="J40" s="153">
        <v>0.16812982176110669</v>
      </c>
      <c r="K40" s="153">
        <v>0.13205438629167443</v>
      </c>
      <c r="L40" s="166">
        <v>0.2</v>
      </c>
      <c r="M40" s="153">
        <v>0.13157894736842105</v>
      </c>
      <c r="N40" s="156">
        <v>0.52472014925373134</v>
      </c>
    </row>
    <row r="41" spans="1:14" ht="15" thickBot="1" x14ac:dyDescent="0.35">
      <c r="A41" s="217"/>
      <c r="B41" s="162" t="s">
        <v>130</v>
      </c>
      <c r="C41" s="153">
        <v>4.2808219178082189E-3</v>
      </c>
      <c r="D41" s="153">
        <v>0</v>
      </c>
      <c r="E41" s="153">
        <v>1.4184397163120568E-3</v>
      </c>
      <c r="F41" s="166">
        <v>3.5335689045936397E-2</v>
      </c>
      <c r="G41" s="153">
        <v>3.117505995203837E-2</v>
      </c>
      <c r="H41" s="156">
        <v>2.6075619295958278E-3</v>
      </c>
      <c r="I41" s="153">
        <v>0.13279384452109314</v>
      </c>
      <c r="J41" s="153">
        <v>0.10814046288906624</v>
      </c>
      <c r="K41" s="153">
        <v>8.940212330042838E-3</v>
      </c>
      <c r="L41" s="166">
        <v>0.1111111111111111</v>
      </c>
      <c r="M41" s="153">
        <v>0.15789473684210525</v>
      </c>
      <c r="N41" s="156">
        <v>3.7313432835820892E-2</v>
      </c>
    </row>
    <row r="42" spans="1:14" ht="18.600000000000001" thickBot="1" x14ac:dyDescent="0.35">
      <c r="A42" s="227" t="s">
        <v>197</v>
      </c>
      <c r="B42" s="228"/>
      <c r="C42" s="228"/>
      <c r="D42" s="228"/>
      <c r="E42" s="228"/>
      <c r="F42" s="228"/>
      <c r="G42" s="228"/>
      <c r="H42" s="228"/>
      <c r="I42" s="228"/>
      <c r="J42" s="228"/>
      <c r="K42" s="228"/>
      <c r="L42" s="228"/>
      <c r="M42" s="228"/>
      <c r="N42" s="229"/>
    </row>
    <row r="43" spans="1:14" x14ac:dyDescent="0.3">
      <c r="A43" s="222" t="s">
        <v>8</v>
      </c>
      <c r="B43" s="163" t="s">
        <v>126</v>
      </c>
      <c r="C43" s="160">
        <v>0.94859303174807752</v>
      </c>
      <c r="D43" s="160">
        <v>0.9266154592958511</v>
      </c>
      <c r="E43" s="160">
        <v>0.85664832438771366</v>
      </c>
      <c r="F43" s="167">
        <v>0.17436702307382096</v>
      </c>
      <c r="G43" s="160">
        <v>0.14911193959062125</v>
      </c>
      <c r="H43" s="161">
        <v>0.13396479590867949</v>
      </c>
      <c r="I43" s="160">
        <v>0.16190198813556725</v>
      </c>
      <c r="J43" s="160">
        <v>0.1401063558284765</v>
      </c>
      <c r="K43" s="160">
        <v>0.1432363895712814</v>
      </c>
      <c r="L43" s="167">
        <v>0.23815620998719592</v>
      </c>
      <c r="M43" s="160">
        <v>0.16165413533834586</v>
      </c>
      <c r="N43" s="161">
        <v>0.12575301204819278</v>
      </c>
    </row>
    <row r="44" spans="1:14" x14ac:dyDescent="0.3">
      <c r="A44" s="217"/>
      <c r="B44" s="162" t="s">
        <v>127</v>
      </c>
      <c r="C44" s="153">
        <v>2.5802294110065731E-2</v>
      </c>
      <c r="D44" s="153">
        <v>2.9686949734920951E-2</v>
      </c>
      <c r="E44" s="153">
        <v>7.5357448919760053E-2</v>
      </c>
      <c r="F44" s="166">
        <v>0.22311414838308866</v>
      </c>
      <c r="G44" s="153">
        <v>0.22725378205367741</v>
      </c>
      <c r="H44" s="156">
        <v>0.22386118372332953</v>
      </c>
      <c r="I44" s="153">
        <v>0.26758332439157739</v>
      </c>
      <c r="J44" s="153">
        <v>0.26740521987322718</v>
      </c>
      <c r="K44" s="153">
        <v>0.26782176536515234</v>
      </c>
      <c r="L44" s="166">
        <v>0.30473751600512161</v>
      </c>
      <c r="M44" s="153">
        <v>0.32080200501253131</v>
      </c>
      <c r="N44" s="156">
        <v>0.26204819277108432</v>
      </c>
    </row>
    <row r="45" spans="1:14" x14ac:dyDescent="0.3">
      <c r="A45" s="217"/>
      <c r="B45" s="162" t="s">
        <v>128</v>
      </c>
      <c r="C45" s="153">
        <v>1.8258366628001892E-2</v>
      </c>
      <c r="D45" s="153">
        <v>3.685407802937285E-2</v>
      </c>
      <c r="E45" s="153">
        <v>5.579360425781426E-2</v>
      </c>
      <c r="F45" s="166">
        <v>0.3382216699909536</v>
      </c>
      <c r="G45" s="153">
        <v>0.34963048983451811</v>
      </c>
      <c r="H45" s="156">
        <v>0.3004088788743805</v>
      </c>
      <c r="I45" s="153">
        <v>0.31335489573912556</v>
      </c>
      <c r="J45" s="153">
        <v>0.3200414589811299</v>
      </c>
      <c r="K45" s="153">
        <v>0.29559168147804332</v>
      </c>
      <c r="L45" s="166">
        <v>0.2176696542893726</v>
      </c>
      <c r="M45" s="153">
        <v>0.21177944862155387</v>
      </c>
      <c r="N45" s="156">
        <v>0.30120481927710846</v>
      </c>
    </row>
    <row r="46" spans="1:14" x14ac:dyDescent="0.3">
      <c r="A46" s="217"/>
      <c r="B46" s="162" t="s">
        <v>129</v>
      </c>
      <c r="C46" s="153">
        <v>6.6417493663272755E-3</v>
      </c>
      <c r="D46" s="153">
        <v>6.1867641319969923E-3</v>
      </c>
      <c r="E46" s="153">
        <v>1.0779847548599522E-2</v>
      </c>
      <c r="F46" s="166">
        <v>0.2398445759626808</v>
      </c>
      <c r="G46" s="153">
        <v>0.24675690514037363</v>
      </c>
      <c r="H46" s="156">
        <v>0.28651269360034937</v>
      </c>
      <c r="I46" s="153">
        <v>0.21693210907920352</v>
      </c>
      <c r="J46" s="153">
        <v>0.22659208216795054</v>
      </c>
      <c r="K46" s="153">
        <v>0.24274053864354206</v>
      </c>
      <c r="L46" s="166">
        <v>0.17797695262483995</v>
      </c>
      <c r="M46" s="153">
        <v>0.24937343358395989</v>
      </c>
      <c r="N46" s="156">
        <v>0.27861445783132532</v>
      </c>
    </row>
    <row r="47" spans="1:14" ht="15" thickBot="1" x14ac:dyDescent="0.35">
      <c r="A47" s="217"/>
      <c r="B47" s="162" t="s">
        <v>130</v>
      </c>
      <c r="C47" s="153">
        <v>6.3582076728100701E-4</v>
      </c>
      <c r="D47" s="153">
        <v>6.1867641319969925E-4</v>
      </c>
      <c r="E47" s="153">
        <v>1.4207748861124892E-3</v>
      </c>
      <c r="F47" s="166">
        <v>2.369235631995989E-2</v>
      </c>
      <c r="G47" s="153">
        <v>2.64966527064356E-2</v>
      </c>
      <c r="H47" s="156">
        <v>5.5252447893261093E-2</v>
      </c>
      <c r="I47" s="153">
        <v>3.7867059082013786E-2</v>
      </c>
      <c r="J47" s="153">
        <v>4.308400652093522E-2</v>
      </c>
      <c r="K47" s="153">
        <v>5.0609624941980916E-2</v>
      </c>
      <c r="L47" s="166">
        <v>5.6338028169014086E-2</v>
      </c>
      <c r="M47" s="153">
        <v>4.7619047619047616E-2</v>
      </c>
      <c r="N47" s="156">
        <v>3.2379518072289157E-2</v>
      </c>
    </row>
    <row r="48" spans="1:14" x14ac:dyDescent="0.3">
      <c r="A48" s="222" t="s">
        <v>9</v>
      </c>
      <c r="B48" s="163" t="s">
        <v>126</v>
      </c>
      <c r="C48" s="160">
        <v>0.94702291078579404</v>
      </c>
      <c r="D48" s="160">
        <v>0.93832103969090275</v>
      </c>
      <c r="E48" s="160">
        <v>0.84735859774405586</v>
      </c>
      <c r="F48" s="167">
        <v>0.16847135963798399</v>
      </c>
      <c r="G48" s="160">
        <v>0.14091443028824432</v>
      </c>
      <c r="H48" s="161">
        <v>0.13614160539832812</v>
      </c>
      <c r="I48" s="160">
        <v>0.13455942265161216</v>
      </c>
      <c r="J48" s="160">
        <v>0.11632432432432432</v>
      </c>
      <c r="K48" s="160">
        <v>0.11454556262260002</v>
      </c>
      <c r="L48" s="167">
        <v>0.10588235294117647</v>
      </c>
      <c r="M48" s="160">
        <v>0.20192307692307693</v>
      </c>
      <c r="N48" s="161">
        <v>9.3959731543624164E-2</v>
      </c>
    </row>
    <row r="49" spans="1:14" x14ac:dyDescent="0.3">
      <c r="A49" s="217"/>
      <c r="B49" s="162" t="s">
        <v>127</v>
      </c>
      <c r="C49" s="153">
        <v>3.216700584257861E-2</v>
      </c>
      <c r="D49" s="153">
        <v>3.2946961714085003E-2</v>
      </c>
      <c r="E49" s="153">
        <v>0.104033108820904</v>
      </c>
      <c r="F49" s="166">
        <v>0.23154711056726618</v>
      </c>
      <c r="G49" s="153">
        <v>0.21905213698382578</v>
      </c>
      <c r="H49" s="156">
        <v>0.22436801289152986</v>
      </c>
      <c r="I49" s="153">
        <v>0.26603422186008613</v>
      </c>
      <c r="J49" s="153">
        <v>0.24362162162162163</v>
      </c>
      <c r="K49" s="153">
        <v>0.24632942994709622</v>
      </c>
      <c r="L49" s="166">
        <v>0.32941176470588235</v>
      </c>
      <c r="M49" s="153">
        <v>0.25961538461538464</v>
      </c>
      <c r="N49" s="156">
        <v>0.27516778523489932</v>
      </c>
    </row>
    <row r="50" spans="1:14" x14ac:dyDescent="0.3">
      <c r="A50" s="217"/>
      <c r="B50" s="162" t="s">
        <v>128</v>
      </c>
      <c r="C50" s="153">
        <v>1.0831746865358104E-2</v>
      </c>
      <c r="D50" s="153">
        <v>1.8475588338602036E-2</v>
      </c>
      <c r="E50" s="153">
        <v>3.5218696745922262E-2</v>
      </c>
      <c r="F50" s="166">
        <v>0.29226791032715349</v>
      </c>
      <c r="G50" s="153">
        <v>0.31092436974789917</v>
      </c>
      <c r="H50" s="156">
        <v>0.25433074831302244</v>
      </c>
      <c r="I50" s="153">
        <v>0.28931439878943083</v>
      </c>
      <c r="J50" s="153">
        <v>0.31810810810810813</v>
      </c>
      <c r="K50" s="153">
        <v>0.27153302026986864</v>
      </c>
      <c r="L50" s="166">
        <v>0.2</v>
      </c>
      <c r="M50" s="153">
        <v>0.19230769230769232</v>
      </c>
      <c r="N50" s="156">
        <v>0.24832214765100671</v>
      </c>
    </row>
    <row r="51" spans="1:14" x14ac:dyDescent="0.3">
      <c r="A51" s="217"/>
      <c r="B51" s="162" t="s">
        <v>129</v>
      </c>
      <c r="C51" s="153">
        <v>9.0592791964813242E-3</v>
      </c>
      <c r="D51" s="153">
        <v>8.4299262381454156E-3</v>
      </c>
      <c r="E51" s="153">
        <v>1.1198571776353161E-2</v>
      </c>
      <c r="F51" s="166">
        <v>0.27758409715327964</v>
      </c>
      <c r="G51" s="153">
        <v>0.28709225625734164</v>
      </c>
      <c r="H51" s="156">
        <v>0.3110836942290261</v>
      </c>
      <c r="I51" s="153">
        <v>0.26085438249330695</v>
      </c>
      <c r="J51" s="153">
        <v>0.26156756756756755</v>
      </c>
      <c r="K51" s="153">
        <v>0.29620162872258216</v>
      </c>
      <c r="L51" s="166">
        <v>0.31764705882352939</v>
      </c>
      <c r="M51" s="153">
        <v>0.28846153846153844</v>
      </c>
      <c r="N51" s="156">
        <v>0.31543624161073824</v>
      </c>
    </row>
    <row r="52" spans="1:14" ht="15" thickBot="1" x14ac:dyDescent="0.35">
      <c r="A52" s="223"/>
      <c r="B52" s="164" t="s">
        <v>130</v>
      </c>
      <c r="C52" s="157">
        <v>8.5341035908882029E-4</v>
      </c>
      <c r="D52" s="157">
        <v>1.334738321039691E-3</v>
      </c>
      <c r="E52" s="157">
        <v>2.1910249127647489E-3</v>
      </c>
      <c r="F52" s="168">
        <v>2.9667767183062823E-2</v>
      </c>
      <c r="G52" s="157">
        <v>4.1723140869250927E-2</v>
      </c>
      <c r="H52" s="158">
        <v>7.4075939168093463E-2</v>
      </c>
      <c r="I52" s="157">
        <v>4.6502153416365967E-2</v>
      </c>
      <c r="J52" s="157">
        <v>5.7891891891891895E-2</v>
      </c>
      <c r="K52" s="157">
        <v>7.1390358437852935E-2</v>
      </c>
      <c r="L52" s="168">
        <v>3.5294117647058823E-2</v>
      </c>
      <c r="M52" s="157">
        <v>5.7692307692307696E-2</v>
      </c>
      <c r="N52" s="158">
        <v>6.7114093959731544E-2</v>
      </c>
    </row>
    <row r="53" spans="1:14" ht="14.4" customHeight="1" x14ac:dyDescent="0.3">
      <c r="A53" s="217" t="s">
        <v>10</v>
      </c>
      <c r="B53" s="162" t="s">
        <v>126</v>
      </c>
      <c r="C53" s="153">
        <v>0.9283130445723633</v>
      </c>
      <c r="D53" s="153">
        <v>0.92426641825803446</v>
      </c>
      <c r="E53" s="153">
        <v>0.83697282270748752</v>
      </c>
      <c r="F53" s="166">
        <v>0.12366539364791153</v>
      </c>
      <c r="G53" s="153">
        <v>0.10825049939118048</v>
      </c>
      <c r="H53" s="156">
        <v>9.8682004591060329E-2</v>
      </c>
      <c r="I53" s="153">
        <v>0.15536405205768555</v>
      </c>
      <c r="J53" s="153">
        <v>0.14137683631102904</v>
      </c>
      <c r="K53" s="153">
        <v>0.15286185663436305</v>
      </c>
      <c r="L53" s="166">
        <v>0.25688073394495414</v>
      </c>
      <c r="M53" s="153">
        <v>0.22026431718061673</v>
      </c>
      <c r="N53" s="156">
        <v>8.3938660209846652E-2</v>
      </c>
    </row>
    <row r="54" spans="1:14" x14ac:dyDescent="0.3">
      <c r="A54" s="217"/>
      <c r="B54" s="162" t="s">
        <v>127</v>
      </c>
      <c r="C54" s="153">
        <v>3.5387373785033503E-2</v>
      </c>
      <c r="D54" s="153">
        <v>3.5615587641670547E-2</v>
      </c>
      <c r="E54" s="153">
        <v>8.3909433410146672E-2</v>
      </c>
      <c r="F54" s="166">
        <v>0.20642411782801492</v>
      </c>
      <c r="G54" s="153">
        <v>0.20448377675025667</v>
      </c>
      <c r="H54" s="156">
        <v>0.21060414571028174</v>
      </c>
      <c r="I54" s="153">
        <v>0.27163794114198614</v>
      </c>
      <c r="J54" s="153">
        <v>0.26081791557379941</v>
      </c>
      <c r="K54" s="153">
        <v>0.27224661591623583</v>
      </c>
      <c r="L54" s="166">
        <v>0.41284403669724773</v>
      </c>
      <c r="M54" s="153">
        <v>0.38325991189427311</v>
      </c>
      <c r="N54" s="156">
        <v>0.13236481033091202</v>
      </c>
    </row>
    <row r="55" spans="1:14" x14ac:dyDescent="0.3">
      <c r="A55" s="217"/>
      <c r="B55" s="162" t="s">
        <v>128</v>
      </c>
      <c r="C55" s="153">
        <v>2.5887829888962283E-2</v>
      </c>
      <c r="D55" s="153">
        <v>2.9684831547896289E-2</v>
      </c>
      <c r="E55" s="153">
        <v>6.295036394893741E-2</v>
      </c>
      <c r="F55" s="166">
        <v>0.35935893876754776</v>
      </c>
      <c r="G55" s="153">
        <v>0.36968476677834988</v>
      </c>
      <c r="H55" s="156">
        <v>0.3003877468554676</v>
      </c>
      <c r="I55" s="153">
        <v>0.31016531832571226</v>
      </c>
      <c r="J55" s="153">
        <v>0.32511967631526328</v>
      </c>
      <c r="K55" s="153">
        <v>0.28827717010054821</v>
      </c>
      <c r="L55" s="166">
        <v>0.19036697247706422</v>
      </c>
      <c r="M55" s="153">
        <v>0.15198237885462554</v>
      </c>
      <c r="N55" s="156">
        <v>0.35754640839386603</v>
      </c>
    </row>
    <row r="56" spans="1:14" x14ac:dyDescent="0.3">
      <c r="A56" s="217"/>
      <c r="B56" s="162" t="s">
        <v>129</v>
      </c>
      <c r="C56" s="153">
        <v>9.3422666792488448E-3</v>
      </c>
      <c r="D56" s="153">
        <v>8.9427107591988821E-3</v>
      </c>
      <c r="E56" s="153">
        <v>1.3862979626175061E-2</v>
      </c>
      <c r="F56" s="166">
        <v>0.27833342086900414</v>
      </c>
      <c r="G56" s="153">
        <v>0.28017635870214003</v>
      </c>
      <c r="H56" s="156">
        <v>0.32661009517422818</v>
      </c>
      <c r="I56" s="153">
        <v>0.21225231562903038</v>
      </c>
      <c r="J56" s="153">
        <v>0.21827548488020607</v>
      </c>
      <c r="K56" s="153">
        <v>0.236703993348749</v>
      </c>
      <c r="L56" s="166">
        <v>9.6330275229357804E-2</v>
      </c>
      <c r="M56" s="153">
        <v>0.21145374449339208</v>
      </c>
      <c r="N56" s="156">
        <v>0.40920096852300242</v>
      </c>
    </row>
    <row r="57" spans="1:14" ht="15" thickBot="1" x14ac:dyDescent="0.35">
      <c r="A57" s="217"/>
      <c r="B57" s="162" t="s">
        <v>130</v>
      </c>
      <c r="C57" s="153">
        <v>9.7511874429870088E-4</v>
      </c>
      <c r="D57" s="153">
        <v>1.3351963980748332E-3</v>
      </c>
      <c r="E57" s="153">
        <v>2.3044003072533745E-3</v>
      </c>
      <c r="F57" s="166">
        <v>3.1167700838091523E-2</v>
      </c>
      <c r="G57" s="153">
        <v>3.6656506410511491E-2</v>
      </c>
      <c r="H57" s="156">
        <v>6.369021519520604E-2</v>
      </c>
      <c r="I57" s="153">
        <v>4.166959784265447E-2</v>
      </c>
      <c r="J57" s="153">
        <v>4.6741393302831065E-2</v>
      </c>
      <c r="K57" s="153">
        <v>4.9910364000103923E-2</v>
      </c>
      <c r="L57" s="166">
        <v>3.2110091743119268E-2</v>
      </c>
      <c r="M57" s="153">
        <v>1.7621145374449341E-2</v>
      </c>
      <c r="N57" s="156">
        <v>1.6949152542372881E-2</v>
      </c>
    </row>
    <row r="58" spans="1:14" x14ac:dyDescent="0.3">
      <c r="A58" s="222" t="s">
        <v>11</v>
      </c>
      <c r="B58" s="163" t="s">
        <v>126</v>
      </c>
      <c r="C58" s="160">
        <v>0.91931933254083564</v>
      </c>
      <c r="D58" s="160">
        <v>0.89367393062265443</v>
      </c>
      <c r="E58" s="160">
        <v>0.80517163553511162</v>
      </c>
      <c r="F58" s="167">
        <v>0.11902001464486209</v>
      </c>
      <c r="G58" s="160">
        <v>9.7531989633497365E-2</v>
      </c>
      <c r="H58" s="161">
        <v>0.10322511860973399</v>
      </c>
      <c r="I58" s="160">
        <v>0.10853871620378885</v>
      </c>
      <c r="J58" s="160">
        <v>9.087412056486309E-2</v>
      </c>
      <c r="K58" s="160">
        <v>9.4270964630577506E-2</v>
      </c>
      <c r="L58" s="167">
        <v>0.19926199261992619</v>
      </c>
      <c r="M58" s="160">
        <v>0.23125000000000001</v>
      </c>
      <c r="N58" s="161">
        <v>6.4546304957904588E-2</v>
      </c>
    </row>
    <row r="59" spans="1:14" x14ac:dyDescent="0.3">
      <c r="A59" s="217"/>
      <c r="B59" s="162" t="s">
        <v>127</v>
      </c>
      <c r="C59" s="153">
        <v>5.4858451107295383E-2</v>
      </c>
      <c r="D59" s="153">
        <v>6.110431483132555E-2</v>
      </c>
      <c r="E59" s="153">
        <v>0.13896352341852417</v>
      </c>
      <c r="F59" s="166">
        <v>0.19001200065088275</v>
      </c>
      <c r="G59" s="153">
        <v>0.1809078803556684</v>
      </c>
      <c r="H59" s="156">
        <v>0.19680686603763528</v>
      </c>
      <c r="I59" s="153">
        <v>0.24780439580651095</v>
      </c>
      <c r="J59" s="153">
        <v>0.22345497798248723</v>
      </c>
      <c r="K59" s="153">
        <v>0.23158367767462762</v>
      </c>
      <c r="L59" s="166">
        <v>0.33579335793357934</v>
      </c>
      <c r="M59" s="153">
        <v>0.25312499999999999</v>
      </c>
      <c r="N59" s="156">
        <v>0.1019644527595884</v>
      </c>
    </row>
    <row r="60" spans="1:14" x14ac:dyDescent="0.3">
      <c r="A60" s="217"/>
      <c r="B60" s="162" t="s">
        <v>128</v>
      </c>
      <c r="C60" s="153">
        <v>1.5475718751375864E-2</v>
      </c>
      <c r="D60" s="153">
        <v>3.620228493230214E-2</v>
      </c>
      <c r="E60" s="153">
        <v>4.073254089375148E-2</v>
      </c>
      <c r="F60" s="166">
        <v>0.31348140916117484</v>
      </c>
      <c r="G60" s="153">
        <v>0.31766744144978309</v>
      </c>
      <c r="H60" s="156">
        <v>0.27101124793432485</v>
      </c>
      <c r="I60" s="153">
        <v>0.30748804487768988</v>
      </c>
      <c r="J60" s="153">
        <v>0.32183023738421823</v>
      </c>
      <c r="K60" s="153">
        <v>0.28150859848526366</v>
      </c>
      <c r="L60" s="166">
        <v>0.21771217712177121</v>
      </c>
      <c r="M60" s="153">
        <v>0.18124999999999999</v>
      </c>
      <c r="N60" s="156">
        <v>0.41814780168381666</v>
      </c>
    </row>
    <row r="61" spans="1:14" x14ac:dyDescent="0.3">
      <c r="A61" s="217"/>
      <c r="B61" s="162" t="s">
        <v>129</v>
      </c>
      <c r="C61" s="153">
        <v>8.9376128208514954E-3</v>
      </c>
      <c r="D61" s="153">
        <v>7.3399821684049012E-3</v>
      </c>
      <c r="E61" s="153">
        <v>1.3391225845280829E-2</v>
      </c>
      <c r="F61" s="166">
        <v>0.32695163127491661</v>
      </c>
      <c r="G61" s="153">
        <v>0.33648655743338379</v>
      </c>
      <c r="H61" s="156">
        <v>0.3411056026440642</v>
      </c>
      <c r="I61" s="153">
        <v>0.26833501931212067</v>
      </c>
      <c r="J61" s="153">
        <v>0.28151035076175535</v>
      </c>
      <c r="K61" s="153">
        <v>0.31124434165963372</v>
      </c>
      <c r="L61" s="166">
        <v>0.18450184501845018</v>
      </c>
      <c r="M61" s="153">
        <v>0.25312499999999999</v>
      </c>
      <c r="N61" s="156">
        <v>0.38166510757717492</v>
      </c>
    </row>
    <row r="62" spans="1:14" ht="15" thickBot="1" x14ac:dyDescent="0.35">
      <c r="A62" s="223"/>
      <c r="B62" s="164" t="s">
        <v>130</v>
      </c>
      <c r="C62" s="157">
        <v>1.2988156562321138E-3</v>
      </c>
      <c r="D62" s="157">
        <v>1.5965497936925915E-3</v>
      </c>
      <c r="E62" s="157">
        <v>1.7410743073318575E-3</v>
      </c>
      <c r="F62" s="168">
        <v>4.9400984460174109E-2</v>
      </c>
      <c r="G62" s="157">
        <v>6.6017248867655268E-2</v>
      </c>
      <c r="H62" s="158">
        <v>8.7835172450557067E-2</v>
      </c>
      <c r="I62" s="157">
        <v>5.8304211881552326E-2</v>
      </c>
      <c r="J62" s="157">
        <v>7.5264463228222903E-2</v>
      </c>
      <c r="K62" s="157">
        <v>8.1381457084296935E-2</v>
      </c>
      <c r="L62" s="168">
        <v>3.3210332103321034E-2</v>
      </c>
      <c r="M62" s="157">
        <v>3.4375000000000003E-2</v>
      </c>
      <c r="N62" s="158">
        <v>3.3676333021515438E-2</v>
      </c>
    </row>
    <row r="63" spans="1:14" x14ac:dyDescent="0.3">
      <c r="A63" s="114"/>
    </row>
    <row r="64" spans="1:14" x14ac:dyDescent="0.3">
      <c r="A64" s="114"/>
    </row>
    <row r="65" spans="1:1" x14ac:dyDescent="0.3">
      <c r="A65" s="114"/>
    </row>
    <row r="66" spans="1:1" x14ac:dyDescent="0.3">
      <c r="A66" s="114"/>
    </row>
    <row r="67" spans="1:1" x14ac:dyDescent="0.3">
      <c r="A67" s="114"/>
    </row>
    <row r="68" spans="1:1" x14ac:dyDescent="0.3">
      <c r="A68" s="114"/>
    </row>
    <row r="69" spans="1:1" x14ac:dyDescent="0.3">
      <c r="A69" s="114"/>
    </row>
    <row r="70" spans="1:1" x14ac:dyDescent="0.3">
      <c r="A70" s="114"/>
    </row>
    <row r="71" spans="1:1" x14ac:dyDescent="0.3">
      <c r="A71" s="114"/>
    </row>
    <row r="72" spans="1:1" x14ac:dyDescent="0.3">
      <c r="A72" s="114"/>
    </row>
    <row r="73" spans="1:1" x14ac:dyDescent="0.3">
      <c r="A73" s="114"/>
    </row>
    <row r="74" spans="1:1" x14ac:dyDescent="0.3">
      <c r="A74" s="114"/>
    </row>
    <row r="75" spans="1:1" x14ac:dyDescent="0.3">
      <c r="A75" s="114"/>
    </row>
    <row r="76" spans="1:1" x14ac:dyDescent="0.3">
      <c r="A76" s="114"/>
    </row>
    <row r="77" spans="1:1" x14ac:dyDescent="0.3">
      <c r="A77" s="114"/>
    </row>
    <row r="78" spans="1:1" x14ac:dyDescent="0.3">
      <c r="A78" s="114"/>
    </row>
    <row r="79" spans="1:1" x14ac:dyDescent="0.3">
      <c r="A79" s="114"/>
    </row>
    <row r="80" spans="1:1" x14ac:dyDescent="0.3">
      <c r="A80" s="114"/>
    </row>
    <row r="81" spans="1:1" x14ac:dyDescent="0.3">
      <c r="A81" s="114"/>
    </row>
    <row r="82" spans="1:1" x14ac:dyDescent="0.3">
      <c r="A82" s="114"/>
    </row>
    <row r="83" spans="1:1" x14ac:dyDescent="0.3">
      <c r="A83" s="114"/>
    </row>
    <row r="84" spans="1:1" x14ac:dyDescent="0.3">
      <c r="A84" s="114"/>
    </row>
    <row r="85" spans="1:1" x14ac:dyDescent="0.3">
      <c r="A85" s="114"/>
    </row>
    <row r="86" spans="1:1" x14ac:dyDescent="0.3">
      <c r="A86" s="114"/>
    </row>
    <row r="87" spans="1:1" x14ac:dyDescent="0.3">
      <c r="A87" s="114"/>
    </row>
    <row r="88" spans="1:1" x14ac:dyDescent="0.3">
      <c r="A88" s="114"/>
    </row>
    <row r="89" spans="1:1" x14ac:dyDescent="0.3">
      <c r="A89" s="114"/>
    </row>
    <row r="90" spans="1:1" x14ac:dyDescent="0.3">
      <c r="A90" s="114"/>
    </row>
    <row r="91" spans="1:1" x14ac:dyDescent="0.3">
      <c r="A91" s="114"/>
    </row>
    <row r="92" spans="1:1" x14ac:dyDescent="0.3">
      <c r="A92" s="114"/>
    </row>
    <row r="93" spans="1:1" x14ac:dyDescent="0.3">
      <c r="A93" s="114"/>
    </row>
    <row r="94" spans="1:1" x14ac:dyDescent="0.3">
      <c r="A94" s="114"/>
    </row>
    <row r="95" spans="1:1" x14ac:dyDescent="0.3">
      <c r="A95" s="114"/>
    </row>
    <row r="96" spans="1:1" x14ac:dyDescent="0.3">
      <c r="A96" s="114"/>
    </row>
    <row r="97" spans="1:1" x14ac:dyDescent="0.3">
      <c r="A97" s="114"/>
    </row>
    <row r="98" spans="1:1" x14ac:dyDescent="0.3">
      <c r="A98" s="114"/>
    </row>
    <row r="99" spans="1:1" x14ac:dyDescent="0.3">
      <c r="A99" s="114"/>
    </row>
    <row r="100" spans="1:1" x14ac:dyDescent="0.3">
      <c r="A100" s="114"/>
    </row>
    <row r="101" spans="1:1" x14ac:dyDescent="0.3">
      <c r="A101" s="114"/>
    </row>
    <row r="102" spans="1:1" x14ac:dyDescent="0.3">
      <c r="A102" s="114"/>
    </row>
    <row r="103" spans="1:1" x14ac:dyDescent="0.3">
      <c r="A103" s="114"/>
    </row>
    <row r="104" spans="1:1" x14ac:dyDescent="0.3">
      <c r="A104" s="114"/>
    </row>
    <row r="105" spans="1:1" x14ac:dyDescent="0.3">
      <c r="A105" s="114"/>
    </row>
    <row r="106" spans="1:1" x14ac:dyDescent="0.3">
      <c r="A106" s="114"/>
    </row>
    <row r="107" spans="1:1" x14ac:dyDescent="0.3">
      <c r="A107" s="114"/>
    </row>
  </sheetData>
  <mergeCells count="19">
    <mergeCell ref="F3:H3"/>
    <mergeCell ref="I3:K3"/>
    <mergeCell ref="L3:N3"/>
    <mergeCell ref="A5:N5"/>
    <mergeCell ref="A42:N42"/>
    <mergeCell ref="A6:A11"/>
    <mergeCell ref="A12:A16"/>
    <mergeCell ref="A17:A21"/>
    <mergeCell ref="A22:A26"/>
    <mergeCell ref="A27:A31"/>
    <mergeCell ref="B3:B4"/>
    <mergeCell ref="A3:A4"/>
    <mergeCell ref="A32:A36"/>
    <mergeCell ref="A37:A41"/>
    <mergeCell ref="A43:A47"/>
    <mergeCell ref="A58:A62"/>
    <mergeCell ref="C3:E3"/>
    <mergeCell ref="A48:A52"/>
    <mergeCell ref="A53:A57"/>
  </mergeCells>
  <phoneticPr fontId="7" type="noConversion"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A5A287170C52D408A9B76BFDA9D0D88" ma:contentTypeVersion="15" ma:contentTypeDescription="Create a new document." ma:contentTypeScope="" ma:versionID="bfde847cf920a2b159ef96990b976c5b">
  <xsd:schema xmlns:xsd="http://www.w3.org/2001/XMLSchema" xmlns:xs="http://www.w3.org/2001/XMLSchema" xmlns:p="http://schemas.microsoft.com/office/2006/metadata/properties" xmlns:ns1="http://schemas.microsoft.com/sharepoint/v3" xmlns:ns3="18cc1d44-7468-480c-af9f-800ab96ac4e6" xmlns:ns4="1f70a380-fb7f-4002-a238-4e2f3fa5c85d" targetNamespace="http://schemas.microsoft.com/office/2006/metadata/properties" ma:root="true" ma:fieldsID="3adf1556f101ee1c1d707b3bdcead856" ns1:_="" ns3:_="" ns4:_="">
    <xsd:import namespace="http://schemas.microsoft.com/sharepoint/v3"/>
    <xsd:import namespace="18cc1d44-7468-480c-af9f-800ab96ac4e6"/>
    <xsd:import namespace="1f70a380-fb7f-4002-a238-4e2f3fa5c85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1:_ip_UnifiedCompliancePolicyProperties" minOccurs="0"/>
                <xsd:element ref="ns1:_ip_UnifiedCompliancePolicyUIAction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3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4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8cc1d44-7468-480c-af9f-800ab96ac4e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f70a380-fb7f-4002-a238-4e2f3fa5c85d" elementFormDefault="qualified">
    <xsd:import namespace="http://schemas.microsoft.com/office/2006/documentManagement/types"/>
    <xsd:import namespace="http://schemas.microsoft.com/office/infopath/2007/PartnerControls"/>
    <xsd:element name="SharedWithUsers" ma:index="2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7101D341-ACEA-475A-B998-2C6049F5AA9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33ADA71-1862-4903-816C-63C658B5F41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18cc1d44-7468-480c-af9f-800ab96ac4e6"/>
    <ds:schemaRef ds:uri="1f70a380-fb7f-4002-a238-4e2f3fa5c85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5627F20-0D92-4617-A732-2078E17CB31B}">
  <ds:schemaRefs>
    <ds:schemaRef ds:uri="http://www.w3.org/XML/1998/namespace"/>
    <ds:schemaRef ds:uri="http://purl.org/dc/elements/1.1/"/>
    <ds:schemaRef ds:uri="18cc1d44-7468-480c-af9f-800ab96ac4e6"/>
    <ds:schemaRef ds:uri="http://schemas.openxmlformats.org/package/2006/metadata/core-properties"/>
    <ds:schemaRef ds:uri="http://schemas.microsoft.com/office/2006/metadata/properties"/>
    <ds:schemaRef ds:uri="http://schemas.microsoft.com/office/infopath/2007/PartnerControls"/>
    <ds:schemaRef ds:uri="http://schemas.microsoft.com/office/2006/documentManagement/types"/>
    <ds:schemaRef ds:uri="http://purl.org/dc/terms/"/>
    <ds:schemaRef ds:uri="1f70a380-fb7f-4002-a238-4e2f3fa5c85d"/>
    <ds:schemaRef ds:uri="http://schemas.microsoft.com/sharepoint/v3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Effective Month. Undergradu (2)</vt:lpstr>
      <vt:lpstr>Graduate by Month</vt:lpstr>
      <vt:lpstr>Enrollment_Undergraduate</vt:lpstr>
      <vt:lpstr>Enrollment_Graduate</vt:lpstr>
      <vt:lpstr>Enrollment_Online</vt:lpstr>
      <vt:lpstr>Table 1</vt:lpstr>
      <vt:lpstr>Table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Qing Liu</dc:creator>
  <cp:lastModifiedBy>Mikyung Ryu</cp:lastModifiedBy>
  <dcterms:created xsi:type="dcterms:W3CDTF">2015-06-05T18:17:20Z</dcterms:created>
  <dcterms:modified xsi:type="dcterms:W3CDTF">2020-06-29T15:31:28Z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0x010100FA5A287170C52D408A9B76BFDA9D0D88</vt:lpwstr>
  </property>
</Properties>
</file>