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mc:AlternateContent xmlns:mc="http://schemas.openxmlformats.org/markup-compatibility/2006">
    <mc:Choice Requires="x15">
      <x15ac:absPath xmlns:x15ac="http://schemas.microsoft.com/office/spreadsheetml/2010/11/ac" url="Z:\Research Services\PUBLICATIONS\Undergraduate Degree Earners Report\2019-2020 Undergraduate Degree Earners Report\To Comms\"/>
    </mc:Choice>
  </mc:AlternateContent>
  <xr:revisionPtr revIDLastSave="0" documentId="13_ncr:1_{0D3231F1-3C76-4783-B04B-4623E2A4C78D}" xr6:coauthVersionLast="46" xr6:coauthVersionMax="46" xr10:uidLastSave="{00000000-0000-0000-0000-000000000000}"/>
  <bookViews>
    <workbookView xWindow="4260" yWindow="12852" windowWidth="23256" windowHeight="12576" tabRatio="806" xr2:uid="{00000000-000D-0000-FFFF-FFFF00000000}"/>
  </bookViews>
  <sheets>
    <sheet name="About" sheetId="19" r:id="rId1"/>
    <sheet name="Graduate Profile_data" sheetId="6" state="hidden" r:id="rId2"/>
    <sheet name="List" sheetId="18" r:id="rId3"/>
    <sheet name="F1" sheetId="1" r:id="rId4"/>
    <sheet name="F2" sheetId="9" r:id="rId5"/>
    <sheet name="F3" sheetId="33" r:id="rId6"/>
    <sheet name="F4" sheetId="3" r:id="rId7"/>
    <sheet name="F5" sheetId="32" r:id="rId8"/>
    <sheet name="F6" sheetId="4" r:id="rId9"/>
    <sheet name="F7" sheetId="2" r:id="rId10"/>
    <sheet name="F8" sheetId="31" r:id="rId11"/>
    <sheet name="F9" sheetId="23" r:id="rId12"/>
    <sheet name="T1" sheetId="11" r:id="rId13"/>
    <sheet name="T2" sheetId="7" r:id="rId14"/>
    <sheet name="T3" sheetId="21" r:id="rId15"/>
    <sheet name="T4" sheetId="14" r:id="rId16"/>
    <sheet name="T5" sheetId="16" r:id="rId17"/>
    <sheet name="T6" sheetId="17" r:id="rId18"/>
  </sheets>
  <definedNames>
    <definedName name="_xlnm._FilterDatabase" localSheetId="1" hidden="1">'Graduate Profile_data'!#REF!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0" i="32" l="1"/>
  <c r="H40" i="32"/>
  <c r="H39" i="32"/>
  <c r="I38" i="32"/>
  <c r="H38" i="32"/>
  <c r="K38" i="32"/>
  <c r="B35" i="32"/>
  <c r="X10" i="11" l="1"/>
  <c r="B12" i="11"/>
  <c r="D8" i="6"/>
  <c r="G8" i="6"/>
  <c r="I3" i="6" s="1"/>
  <c r="I5" i="6"/>
  <c r="H5" i="6"/>
  <c r="I4" i="6"/>
  <c r="B8" i="6"/>
  <c r="D35" i="32"/>
  <c r="C37" i="32"/>
  <c r="C36" i="32"/>
  <c r="C35" i="32"/>
  <c r="B37" i="32"/>
  <c r="B36" i="32"/>
  <c r="I2" i="6" l="1"/>
  <c r="I6" i="6"/>
  <c r="I7" i="6"/>
  <c r="H2" i="6"/>
  <c r="K8" i="6"/>
  <c r="K7" i="6"/>
  <c r="K6" i="6"/>
  <c r="K5" i="6"/>
  <c r="K4" i="6"/>
  <c r="K3" i="6"/>
  <c r="K2" i="6"/>
  <c r="I45" i="31"/>
  <c r="C45" i="31"/>
  <c r="D45" i="31"/>
  <c r="E45" i="31"/>
  <c r="F45" i="31"/>
  <c r="G45" i="31"/>
  <c r="H45" i="31"/>
  <c r="B45" i="31"/>
  <c r="J11" i="11"/>
  <c r="Y10" i="11"/>
  <c r="O30" i="11"/>
  <c r="D31" i="11"/>
  <c r="B31" i="11"/>
  <c r="G31" i="11"/>
  <c r="J31" i="11"/>
  <c r="M31" i="11"/>
  <c r="B21" i="11"/>
  <c r="B11" i="11"/>
  <c r="I31" i="11" l="1"/>
  <c r="F31" i="11"/>
  <c r="L31" i="11"/>
  <c r="O31" i="11"/>
  <c r="J38" i="7"/>
  <c r="J56" i="7"/>
  <c r="B32" i="11"/>
  <c r="C31" i="11" s="1"/>
  <c r="J21" i="11"/>
  <c r="G21" i="11"/>
  <c r="D21" i="11"/>
  <c r="S21" i="11"/>
  <c r="V21" i="11"/>
  <c r="G11" i="11"/>
  <c r="D11" i="11"/>
  <c r="M11" i="11"/>
  <c r="O11" i="11" s="1"/>
  <c r="Y21" i="11" l="1"/>
  <c r="F11" i="11"/>
  <c r="I11" i="11"/>
  <c r="I21" i="11"/>
  <c r="L21" i="11"/>
  <c r="L11" i="11"/>
  <c r="F21" i="11"/>
  <c r="S22" i="11"/>
  <c r="T21" i="11" s="1"/>
  <c r="V22" i="11"/>
  <c r="D32" i="11"/>
  <c r="G32" i="11"/>
  <c r="H31" i="11" s="1"/>
  <c r="J32" i="11"/>
  <c r="K31" i="11" s="1"/>
  <c r="M32" i="11"/>
  <c r="N31" i="11" s="1"/>
  <c r="P32" i="11"/>
  <c r="S32" i="11"/>
  <c r="V32" i="11"/>
  <c r="V11" i="11"/>
  <c r="V12" i="11"/>
  <c r="S12" i="11"/>
  <c r="P12" i="11"/>
  <c r="M12" i="11"/>
  <c r="N11" i="11" s="1"/>
  <c r="J12" i="11"/>
  <c r="K11" i="11" s="1"/>
  <c r="G12" i="11"/>
  <c r="H11" i="11" s="1"/>
  <c r="D12" i="11"/>
  <c r="E10" i="11" s="1"/>
  <c r="C11" i="11"/>
  <c r="P22" i="11"/>
  <c r="G22" i="11"/>
  <c r="H21" i="11" s="1"/>
  <c r="J22" i="11"/>
  <c r="K21" i="11" s="1"/>
  <c r="M22" i="11"/>
  <c r="E11" i="11" l="1"/>
  <c r="Y11" i="11"/>
  <c r="W21" i="11"/>
  <c r="F32" i="11"/>
  <c r="E31" i="11"/>
  <c r="W11" i="11"/>
  <c r="X12" i="11"/>
  <c r="B33" i="7"/>
  <c r="O33" i="7"/>
  <c r="P33" i="7" s="1"/>
  <c r="M33" i="7"/>
  <c r="K33" i="7"/>
  <c r="L33" i="7" s="1"/>
  <c r="J33" i="7"/>
  <c r="I33" i="7"/>
  <c r="G33" i="7"/>
  <c r="H33" i="7" s="1"/>
  <c r="E33" i="7"/>
  <c r="F33" i="7" s="1"/>
  <c r="C33" i="7"/>
  <c r="D32" i="7"/>
  <c r="F32" i="7"/>
  <c r="H32" i="7"/>
  <c r="J32" i="7"/>
  <c r="L32" i="7"/>
  <c r="N32" i="7"/>
  <c r="P32" i="7"/>
  <c r="P23" i="7"/>
  <c r="J15" i="7"/>
  <c r="L15" i="7"/>
  <c r="N15" i="7"/>
  <c r="P15" i="7"/>
  <c r="M15" i="7"/>
  <c r="K15" i="7"/>
  <c r="I15" i="7"/>
  <c r="G15" i="7"/>
  <c r="H15" i="7" s="1"/>
  <c r="E15" i="7"/>
  <c r="F15" i="7" s="1"/>
  <c r="C15" i="7"/>
  <c r="D15" i="7" s="1"/>
  <c r="B15" i="7"/>
  <c r="O15" i="7"/>
  <c r="J33" i="1"/>
  <c r="D7" i="6"/>
  <c r="D5" i="6"/>
  <c r="D4" i="6"/>
  <c r="D3" i="6"/>
  <c r="D2" i="6"/>
  <c r="C2" i="6"/>
  <c r="C5" i="6"/>
  <c r="S31" i="11"/>
  <c r="V31" i="11"/>
  <c r="P31" i="11"/>
  <c r="Q31" i="11" s="1"/>
  <c r="P21" i="11"/>
  <c r="M21" i="11"/>
  <c r="S11" i="11"/>
  <c r="P11" i="11"/>
  <c r="Q11" i="11" s="1"/>
  <c r="N33" i="7" l="1"/>
  <c r="W31" i="11"/>
  <c r="Y31" i="11"/>
  <c r="T31" i="11"/>
  <c r="U11" i="11"/>
  <c r="N21" i="11"/>
  <c r="O21" i="11"/>
  <c r="U21" i="11"/>
  <c r="Q21" i="11"/>
  <c r="X11" i="11"/>
  <c r="T11" i="11"/>
  <c r="U31" i="11"/>
  <c r="R11" i="11"/>
  <c r="R31" i="11"/>
  <c r="R21" i="11"/>
  <c r="X21" i="11"/>
  <c r="D33" i="7"/>
  <c r="X31" i="11"/>
  <c r="P56" i="7"/>
  <c r="N56" i="7"/>
  <c r="L56" i="7"/>
  <c r="H56" i="7"/>
  <c r="F56" i="7"/>
  <c r="D56" i="7"/>
  <c r="P55" i="7"/>
  <c r="N55" i="7"/>
  <c r="L55" i="7"/>
  <c r="J55" i="7"/>
  <c r="H55" i="7"/>
  <c r="F55" i="7"/>
  <c r="D55" i="7"/>
  <c r="P54" i="7"/>
  <c r="N54" i="7"/>
  <c r="L54" i="7"/>
  <c r="J54" i="7"/>
  <c r="H54" i="7"/>
  <c r="F54" i="7"/>
  <c r="D54" i="7"/>
  <c r="P53" i="7"/>
  <c r="N53" i="7"/>
  <c r="L53" i="7"/>
  <c r="J53" i="7"/>
  <c r="H53" i="7"/>
  <c r="F53" i="7"/>
  <c r="D53" i="7"/>
  <c r="P51" i="7"/>
  <c r="N51" i="7"/>
  <c r="L51" i="7"/>
  <c r="J51" i="7"/>
  <c r="H51" i="7"/>
  <c r="F51" i="7"/>
  <c r="D51" i="7"/>
  <c r="P50" i="7"/>
  <c r="N50" i="7"/>
  <c r="L50" i="7"/>
  <c r="J50" i="7"/>
  <c r="H50" i="7"/>
  <c r="F50" i="7"/>
  <c r="D50" i="7"/>
  <c r="P49" i="7"/>
  <c r="N49" i="7"/>
  <c r="L49" i="7"/>
  <c r="J49" i="7"/>
  <c r="H49" i="7"/>
  <c r="F49" i="7"/>
  <c r="D49" i="7"/>
  <c r="P48" i="7"/>
  <c r="N48" i="7"/>
  <c r="L48" i="7"/>
  <c r="J48" i="7"/>
  <c r="H48" i="7"/>
  <c r="F48" i="7"/>
  <c r="D48" i="7"/>
  <c r="P47" i="7"/>
  <c r="N47" i="7"/>
  <c r="L47" i="7"/>
  <c r="J47" i="7"/>
  <c r="H47" i="7"/>
  <c r="F47" i="7"/>
  <c r="D47" i="7"/>
  <c r="P45" i="7"/>
  <c r="N45" i="7"/>
  <c r="L45" i="7"/>
  <c r="J45" i="7"/>
  <c r="H45" i="7"/>
  <c r="F45" i="7"/>
  <c r="D45" i="7"/>
  <c r="P44" i="7"/>
  <c r="N44" i="7"/>
  <c r="L44" i="7"/>
  <c r="J44" i="7"/>
  <c r="H44" i="7"/>
  <c r="F44" i="7"/>
  <c r="D44" i="7"/>
  <c r="P42" i="7"/>
  <c r="N42" i="7"/>
  <c r="L42" i="7"/>
  <c r="J42" i="7"/>
  <c r="H42" i="7"/>
  <c r="F42" i="7"/>
  <c r="D42" i="7"/>
  <c r="P38" i="7"/>
  <c r="N38" i="7"/>
  <c r="L38" i="7"/>
  <c r="H38" i="7"/>
  <c r="F38" i="7"/>
  <c r="D38" i="7"/>
  <c r="P37" i="7"/>
  <c r="N37" i="7"/>
  <c r="L37" i="7"/>
  <c r="J37" i="7"/>
  <c r="H37" i="7"/>
  <c r="F37" i="7"/>
  <c r="D37" i="7"/>
  <c r="P36" i="7"/>
  <c r="N36" i="7"/>
  <c r="L36" i="7"/>
  <c r="J36" i="7"/>
  <c r="H36" i="7"/>
  <c r="F36" i="7"/>
  <c r="D36" i="7"/>
  <c r="P35" i="7"/>
  <c r="N35" i="7"/>
  <c r="L35" i="7"/>
  <c r="J35" i="7"/>
  <c r="H35" i="7"/>
  <c r="F35" i="7"/>
  <c r="D35" i="7"/>
  <c r="P31" i="7"/>
  <c r="N31" i="7"/>
  <c r="L31" i="7"/>
  <c r="J31" i="7"/>
  <c r="H31" i="7"/>
  <c r="F31" i="7"/>
  <c r="D31" i="7"/>
  <c r="P30" i="7"/>
  <c r="N30" i="7"/>
  <c r="L30" i="7"/>
  <c r="J30" i="7"/>
  <c r="H30" i="7"/>
  <c r="F30" i="7"/>
  <c r="D30" i="7"/>
  <c r="P29" i="7"/>
  <c r="N29" i="7"/>
  <c r="L29" i="7"/>
  <c r="J29" i="7"/>
  <c r="H29" i="7"/>
  <c r="F29" i="7"/>
  <c r="D29" i="7"/>
  <c r="P28" i="7"/>
  <c r="N28" i="7"/>
  <c r="L28" i="7"/>
  <c r="J28" i="7"/>
  <c r="H28" i="7"/>
  <c r="F28" i="7"/>
  <c r="D28" i="7"/>
  <c r="P26" i="7"/>
  <c r="N26" i="7"/>
  <c r="L26" i="7"/>
  <c r="J26" i="7"/>
  <c r="H26" i="7"/>
  <c r="F26" i="7"/>
  <c r="D26" i="7"/>
  <c r="P25" i="7"/>
  <c r="N25" i="7"/>
  <c r="L25" i="7"/>
  <c r="J25" i="7"/>
  <c r="H25" i="7"/>
  <c r="F25" i="7"/>
  <c r="D25" i="7"/>
  <c r="N23" i="7"/>
  <c r="L23" i="7"/>
  <c r="J23" i="7"/>
  <c r="H23" i="7"/>
  <c r="F23" i="7"/>
  <c r="D23" i="7"/>
  <c r="P19" i="7"/>
  <c r="N19" i="7"/>
  <c r="L19" i="7"/>
  <c r="J19" i="7"/>
  <c r="H19" i="7"/>
  <c r="F19" i="7"/>
  <c r="D19" i="7"/>
  <c r="P17" i="7"/>
  <c r="N17" i="7"/>
  <c r="L17" i="7"/>
  <c r="J17" i="7"/>
  <c r="H17" i="7"/>
  <c r="F17" i="7"/>
  <c r="D17" i="7"/>
  <c r="P18" i="7"/>
  <c r="N18" i="7"/>
  <c r="L18" i="7"/>
  <c r="J18" i="7"/>
  <c r="H18" i="7"/>
  <c r="F18" i="7"/>
  <c r="D18" i="7"/>
  <c r="P14" i="7"/>
  <c r="N14" i="7"/>
  <c r="L14" i="7"/>
  <c r="J14" i="7"/>
  <c r="H14" i="7"/>
  <c r="F14" i="7"/>
  <c r="D14" i="7"/>
  <c r="P13" i="7"/>
  <c r="N13" i="7"/>
  <c r="L13" i="7"/>
  <c r="J13" i="7"/>
  <c r="H13" i="7"/>
  <c r="F13" i="7"/>
  <c r="D13" i="7"/>
  <c r="P12" i="7"/>
  <c r="N12" i="7"/>
  <c r="L12" i="7"/>
  <c r="J12" i="7"/>
  <c r="H12" i="7"/>
  <c r="F12" i="7"/>
  <c r="D12" i="7"/>
  <c r="P11" i="7"/>
  <c r="N11" i="7"/>
  <c r="L11" i="7"/>
  <c r="J11" i="7"/>
  <c r="H11" i="7"/>
  <c r="F11" i="7"/>
  <c r="D11" i="7"/>
  <c r="P10" i="7"/>
  <c r="N10" i="7"/>
  <c r="L10" i="7"/>
  <c r="J10" i="7"/>
  <c r="H10" i="7"/>
  <c r="F10" i="7"/>
  <c r="D10" i="7"/>
  <c r="P8" i="7"/>
  <c r="N8" i="7"/>
  <c r="L8" i="7"/>
  <c r="J8" i="7"/>
  <c r="H8" i="7"/>
  <c r="F8" i="7"/>
  <c r="D8" i="7"/>
  <c r="P7" i="7"/>
  <c r="N7" i="7"/>
  <c r="L7" i="7"/>
  <c r="J7" i="7"/>
  <c r="H7" i="7"/>
  <c r="F7" i="7"/>
  <c r="D7" i="7"/>
  <c r="P5" i="7"/>
  <c r="N5" i="7"/>
  <c r="L5" i="7"/>
  <c r="J5" i="7"/>
  <c r="H5" i="7"/>
  <c r="F5" i="7"/>
  <c r="D5" i="7"/>
  <c r="U32" i="11"/>
  <c r="W27" i="11"/>
  <c r="Q29" i="11"/>
  <c r="N28" i="11"/>
  <c r="K29" i="11"/>
  <c r="H30" i="11"/>
  <c r="E29" i="11"/>
  <c r="C30" i="11"/>
  <c r="Y30" i="11"/>
  <c r="X30" i="11"/>
  <c r="U30" i="11"/>
  <c r="R30" i="11"/>
  <c r="L30" i="11"/>
  <c r="K30" i="11"/>
  <c r="I30" i="11"/>
  <c r="F30" i="11"/>
  <c r="Y29" i="11"/>
  <c r="X29" i="11"/>
  <c r="U29" i="11"/>
  <c r="R29" i="11"/>
  <c r="O29" i="11"/>
  <c r="L29" i="11"/>
  <c r="I29" i="11"/>
  <c r="H29" i="11"/>
  <c r="F29" i="11"/>
  <c r="Y28" i="11"/>
  <c r="X28" i="11"/>
  <c r="U28" i="11"/>
  <c r="R28" i="11"/>
  <c r="O28" i="11"/>
  <c r="L28" i="11"/>
  <c r="I28" i="11"/>
  <c r="H28" i="11"/>
  <c r="F28" i="11"/>
  <c r="C28" i="11"/>
  <c r="Y27" i="11"/>
  <c r="X27" i="11"/>
  <c r="U27" i="11"/>
  <c r="R27" i="11"/>
  <c r="Q27" i="11"/>
  <c r="O27" i="11"/>
  <c r="L27" i="11"/>
  <c r="I27" i="11"/>
  <c r="F27" i="11"/>
  <c r="E27" i="11"/>
  <c r="C27" i="11"/>
  <c r="Y26" i="11"/>
  <c r="X26" i="11"/>
  <c r="U26" i="11"/>
  <c r="R26" i="11"/>
  <c r="Q26" i="11"/>
  <c r="O26" i="11"/>
  <c r="N26" i="11"/>
  <c r="L26" i="11"/>
  <c r="K26" i="11"/>
  <c r="I26" i="11"/>
  <c r="F26" i="11"/>
  <c r="C26" i="11"/>
  <c r="W18" i="11"/>
  <c r="U22" i="11"/>
  <c r="N20" i="11"/>
  <c r="K16" i="11"/>
  <c r="D22" i="11"/>
  <c r="B22" i="11"/>
  <c r="C21" i="11" s="1"/>
  <c r="Y20" i="11"/>
  <c r="X20" i="11"/>
  <c r="U20" i="11"/>
  <c r="R20" i="11"/>
  <c r="O20" i="11"/>
  <c r="L20" i="11"/>
  <c r="I20" i="11"/>
  <c r="F20" i="11"/>
  <c r="Y19" i="11"/>
  <c r="X19" i="11"/>
  <c r="U19" i="11"/>
  <c r="R19" i="11"/>
  <c r="O19" i="11"/>
  <c r="L19" i="11"/>
  <c r="I19" i="11"/>
  <c r="F19" i="11"/>
  <c r="Y18" i="11"/>
  <c r="X18" i="11"/>
  <c r="U18" i="11"/>
  <c r="R18" i="11"/>
  <c r="O18" i="11"/>
  <c r="L18" i="11"/>
  <c r="I18" i="11"/>
  <c r="F18" i="11"/>
  <c r="Y17" i="11"/>
  <c r="X17" i="11"/>
  <c r="U17" i="11"/>
  <c r="R17" i="11"/>
  <c r="Q17" i="11"/>
  <c r="O17" i="11"/>
  <c r="L17" i="11"/>
  <c r="K17" i="11"/>
  <c r="I17" i="11"/>
  <c r="F17" i="11"/>
  <c r="Y16" i="11"/>
  <c r="X16" i="11"/>
  <c r="U16" i="11"/>
  <c r="R16" i="11"/>
  <c r="Q16" i="11"/>
  <c r="O16" i="11"/>
  <c r="L16" i="11"/>
  <c r="I16" i="11"/>
  <c r="F16" i="11"/>
  <c r="W7" i="11"/>
  <c r="T9" i="11"/>
  <c r="Q6" i="11"/>
  <c r="N10" i="11"/>
  <c r="K9" i="11"/>
  <c r="H10" i="11"/>
  <c r="C6" i="11"/>
  <c r="W10" i="11"/>
  <c r="U10" i="11"/>
  <c r="R10" i="11"/>
  <c r="O10" i="11"/>
  <c r="L10" i="11"/>
  <c r="I10" i="11"/>
  <c r="F10" i="11"/>
  <c r="Y9" i="11"/>
  <c r="X9" i="11"/>
  <c r="U9" i="11"/>
  <c r="R9" i="11"/>
  <c r="O9" i="11"/>
  <c r="L9" i="11"/>
  <c r="I9" i="11"/>
  <c r="F9" i="11"/>
  <c r="Y8" i="11"/>
  <c r="X8" i="11"/>
  <c r="U8" i="11"/>
  <c r="T8" i="11"/>
  <c r="R8" i="11"/>
  <c r="O8" i="11"/>
  <c r="L8" i="11"/>
  <c r="I8" i="11"/>
  <c r="F8" i="11"/>
  <c r="C8" i="11"/>
  <c r="Y7" i="11"/>
  <c r="X7" i="11"/>
  <c r="U7" i="11"/>
  <c r="R7" i="11"/>
  <c r="O7" i="11"/>
  <c r="N7" i="11"/>
  <c r="L7" i="11"/>
  <c r="I7" i="11"/>
  <c r="F7" i="11"/>
  <c r="C7" i="11"/>
  <c r="Y6" i="11"/>
  <c r="X6" i="11"/>
  <c r="U6" i="11"/>
  <c r="T6" i="11"/>
  <c r="R6" i="11"/>
  <c r="O6" i="11"/>
  <c r="L6" i="11"/>
  <c r="I6" i="11"/>
  <c r="F6" i="11"/>
  <c r="E6" i="11"/>
  <c r="E16" i="11" l="1"/>
  <c r="E21" i="11"/>
  <c r="E19" i="11"/>
  <c r="N30" i="11"/>
  <c r="F22" i="11"/>
  <c r="E26" i="11"/>
  <c r="T7" i="11"/>
  <c r="T20" i="11"/>
  <c r="Q7" i="11"/>
  <c r="C10" i="11"/>
  <c r="K18" i="11"/>
  <c r="K19" i="11"/>
  <c r="F12" i="11"/>
  <c r="K20" i="11"/>
  <c r="N6" i="11"/>
  <c r="T17" i="11"/>
  <c r="T29" i="11"/>
  <c r="E8" i="11"/>
  <c r="T18" i="11"/>
  <c r="T27" i="11"/>
  <c r="K28" i="11"/>
  <c r="E7" i="11"/>
  <c r="T30" i="11"/>
  <c r="T16" i="11"/>
  <c r="T19" i="11"/>
  <c r="T26" i="11"/>
  <c r="K27" i="11"/>
  <c r="T28" i="11"/>
  <c r="W29" i="11"/>
  <c r="E28" i="11"/>
  <c r="I22" i="11"/>
  <c r="W28" i="11"/>
  <c r="E30" i="11"/>
  <c r="H8" i="11"/>
  <c r="W8" i="11"/>
  <c r="C17" i="11"/>
  <c r="C20" i="11"/>
  <c r="H26" i="11"/>
  <c r="H27" i="11"/>
  <c r="L32" i="11"/>
  <c r="W19" i="11"/>
  <c r="C18" i="11"/>
  <c r="H9" i="11"/>
  <c r="N9" i="11"/>
  <c r="H7" i="11"/>
  <c r="H6" i="11"/>
  <c r="Y12" i="11"/>
  <c r="C16" i="11"/>
  <c r="W20" i="11"/>
  <c r="R22" i="11"/>
  <c r="W26" i="11"/>
  <c r="W30" i="11"/>
  <c r="O32" i="11"/>
  <c r="W16" i="11"/>
  <c r="R12" i="11"/>
  <c r="E18" i="11"/>
  <c r="E17" i="11"/>
  <c r="E20" i="11"/>
  <c r="W6" i="11"/>
  <c r="N8" i="11"/>
  <c r="W9" i="11"/>
  <c r="W17" i="11"/>
  <c r="C19" i="11"/>
  <c r="Q28" i="11"/>
  <c r="H16" i="11"/>
  <c r="H17" i="11"/>
  <c r="H18" i="11"/>
  <c r="H19" i="11"/>
  <c r="H20" i="11"/>
  <c r="L22" i="11"/>
  <c r="K8" i="11"/>
  <c r="O22" i="11"/>
  <c r="K7" i="11"/>
  <c r="O12" i="11"/>
  <c r="K10" i="11"/>
  <c r="R32" i="11"/>
  <c r="N16" i="11"/>
  <c r="N17" i="11"/>
  <c r="N18" i="11"/>
  <c r="N19" i="11"/>
  <c r="N29" i="11"/>
  <c r="Y22" i="11"/>
  <c r="N27" i="11"/>
  <c r="Q30" i="11"/>
  <c r="Y32" i="11"/>
  <c r="K6" i="11"/>
  <c r="Q18" i="11"/>
  <c r="Q19" i="11"/>
  <c r="Q20" i="11"/>
  <c r="I32" i="11"/>
  <c r="C29" i="11"/>
  <c r="X32" i="11"/>
  <c r="X22" i="11"/>
  <c r="Q8" i="11"/>
  <c r="E9" i="11"/>
  <c r="Q9" i="11"/>
  <c r="Q10" i="11"/>
  <c r="I12" i="11"/>
  <c r="U12" i="11"/>
  <c r="C9" i="11"/>
  <c r="T10" i="11"/>
  <c r="L12" i="11"/>
  <c r="J34" i="1" l="1"/>
  <c r="I35" i="1"/>
  <c r="H35" i="1"/>
  <c r="G35" i="1"/>
  <c r="F35" i="1"/>
  <c r="E35" i="1"/>
  <c r="D35" i="1"/>
  <c r="C35" i="1"/>
  <c r="B35" i="1"/>
  <c r="I38" i="3"/>
  <c r="H38" i="3"/>
  <c r="G38" i="3"/>
  <c r="F38" i="3"/>
  <c r="E38" i="3"/>
  <c r="D38" i="3"/>
  <c r="C38" i="3"/>
  <c r="B38" i="3"/>
  <c r="J35" i="1" l="1"/>
</calcChain>
</file>

<file path=xl/sharedStrings.xml><?xml version="1.0" encoding="utf-8"?>
<sst xmlns="http://schemas.openxmlformats.org/spreadsheetml/2006/main" count="1017" uniqueCount="242">
  <si>
    <t>Figure 1 Data</t>
  </si>
  <si>
    <t>2012-13</t>
  </si>
  <si>
    <t>2013-14</t>
  </si>
  <si>
    <t>2014-15</t>
  </si>
  <si>
    <t>2015-16</t>
  </si>
  <si>
    <t>2016-17</t>
  </si>
  <si>
    <t>2017-18</t>
  </si>
  <si>
    <t>2018-19</t>
  </si>
  <si>
    <t>Current Award Type</t>
  </si>
  <si>
    <t>Under 25</t>
  </si>
  <si>
    <t>25-29</t>
  </si>
  <si>
    <t>30-39</t>
  </si>
  <si>
    <t>40-49</t>
  </si>
  <si>
    <t>50 and Over</t>
  </si>
  <si>
    <t>Number</t>
  </si>
  <si>
    <t>Bachelor's Degree Earners</t>
  </si>
  <si>
    <t>Prior Master's</t>
  </si>
  <si>
    <t>Prior Bachelor's</t>
  </si>
  <si>
    <t>Prior Associate</t>
  </si>
  <si>
    <t>Prior Certificate</t>
  </si>
  <si>
    <t>First-Time Graduates (No Prior Award)</t>
  </si>
  <si>
    <t>Total Bachelor’s Degree Earners</t>
  </si>
  <si>
    <t>Associate Degree Earners</t>
  </si>
  <si>
    <t>Total Associate Degree Earners</t>
  </si>
  <si>
    <t>Certificate Earners</t>
  </si>
  <si>
    <t>Total Certificate Earners</t>
  </si>
  <si>
    <t>Certificate</t>
  </si>
  <si>
    <t>Total</t>
  </si>
  <si>
    <t>First-Time AA</t>
  </si>
  <si>
    <t>First-Time BA</t>
  </si>
  <si>
    <t>First-Time Certicate</t>
  </si>
  <si>
    <t>Added BA</t>
  </si>
  <si>
    <t>Added AA</t>
  </si>
  <si>
    <t>Added Certicate</t>
  </si>
  <si>
    <t>Total N</t>
  </si>
  <si>
    <t>Overall</t>
  </si>
  <si>
    <t>Gender</t>
  </si>
  <si>
    <t>Women</t>
  </si>
  <si>
    <t>Men</t>
  </si>
  <si>
    <t>2012-2013</t>
  </si>
  <si>
    <t>2013-2014</t>
  </si>
  <si>
    <t>2014-2015</t>
  </si>
  <si>
    <t>2015-2016</t>
  </si>
  <si>
    <t>2016-2017</t>
  </si>
  <si>
    <t>N</t>
  </si>
  <si>
    <t>AK</t>
  </si>
  <si>
    <t>ALASKA</t>
  </si>
  <si>
    <t>AL</t>
  </si>
  <si>
    <t>ALABAMA</t>
  </si>
  <si>
    <t>AR</t>
  </si>
  <si>
    <t>ARKANSAS</t>
  </si>
  <si>
    <t>AZ</t>
  </si>
  <si>
    <t>ARIZONA</t>
  </si>
  <si>
    <t>CA</t>
  </si>
  <si>
    <t>CALIFORNIA</t>
  </si>
  <si>
    <t>CO</t>
  </si>
  <si>
    <t>COLORADO</t>
  </si>
  <si>
    <t>CT</t>
  </si>
  <si>
    <t>CONNECTICUT</t>
  </si>
  <si>
    <t>DC</t>
  </si>
  <si>
    <t>DE</t>
  </si>
  <si>
    <t>DELAWARE</t>
  </si>
  <si>
    <t>FL</t>
  </si>
  <si>
    <t>FLORIDA</t>
  </si>
  <si>
    <t>GA</t>
  </si>
  <si>
    <t>GEORGIA</t>
  </si>
  <si>
    <t>HI</t>
  </si>
  <si>
    <t>HAWAII</t>
  </si>
  <si>
    <t>IA</t>
  </si>
  <si>
    <t>IOWA</t>
  </si>
  <si>
    <t>ID</t>
  </si>
  <si>
    <t>IDAHO</t>
  </si>
  <si>
    <t>IL</t>
  </si>
  <si>
    <t>ILLINOIS</t>
  </si>
  <si>
    <t>IN</t>
  </si>
  <si>
    <t>INDIANA</t>
  </si>
  <si>
    <t>KS</t>
  </si>
  <si>
    <t>KANSAS</t>
  </si>
  <si>
    <t>KY</t>
  </si>
  <si>
    <t>KENTUCKY</t>
  </si>
  <si>
    <t>LA</t>
  </si>
  <si>
    <t>LOUISIANA</t>
  </si>
  <si>
    <t>MA</t>
  </si>
  <si>
    <t>MASSACHUSETTS</t>
  </si>
  <si>
    <t>MD</t>
  </si>
  <si>
    <t>MARYLAND</t>
  </si>
  <si>
    <t>ME</t>
  </si>
  <si>
    <t>MAINE</t>
  </si>
  <si>
    <t>MI</t>
  </si>
  <si>
    <t>MICHIGAN</t>
  </si>
  <si>
    <t>MN</t>
  </si>
  <si>
    <t>MINNESOTA</t>
  </si>
  <si>
    <t>MO</t>
  </si>
  <si>
    <t>MISSOURI</t>
  </si>
  <si>
    <t>MS</t>
  </si>
  <si>
    <t>MISSISSIPPI</t>
  </si>
  <si>
    <t>MT</t>
  </si>
  <si>
    <t>MONTANA</t>
  </si>
  <si>
    <t>MU</t>
  </si>
  <si>
    <t>MULTI-STATE INSTITUTIONS</t>
  </si>
  <si>
    <t>NC</t>
  </si>
  <si>
    <t>NORTH CAROLINA</t>
  </si>
  <si>
    <t>ND</t>
  </si>
  <si>
    <t>NORTH DAKOTA</t>
  </si>
  <si>
    <t>NE</t>
  </si>
  <si>
    <t>NEBRASKA</t>
  </si>
  <si>
    <t>NH</t>
  </si>
  <si>
    <t>NEW HAMPSHIRE</t>
  </si>
  <si>
    <t>NJ</t>
  </si>
  <si>
    <t>NEW JERSEY</t>
  </si>
  <si>
    <t>NM</t>
  </si>
  <si>
    <t>NEW MEXICO</t>
  </si>
  <si>
    <t>NV</t>
  </si>
  <si>
    <t>NEVADA</t>
  </si>
  <si>
    <t>NY</t>
  </si>
  <si>
    <t>NEW YORK</t>
  </si>
  <si>
    <t>OH</t>
  </si>
  <si>
    <t>OHIO</t>
  </si>
  <si>
    <t>OK</t>
  </si>
  <si>
    <t>OKLAHOMA</t>
  </si>
  <si>
    <t>OR</t>
  </si>
  <si>
    <t>OREGON</t>
  </si>
  <si>
    <t>PA</t>
  </si>
  <si>
    <t>PENNSYLVANIA</t>
  </si>
  <si>
    <t>RI</t>
  </si>
  <si>
    <t>RHODE ISLAND</t>
  </si>
  <si>
    <t>SC</t>
  </si>
  <si>
    <t>SOUTH CAROLINA</t>
  </si>
  <si>
    <t>SD</t>
  </si>
  <si>
    <t>SOUTH DAKOTA</t>
  </si>
  <si>
    <t>TN</t>
  </si>
  <si>
    <t>TENNESSEE</t>
  </si>
  <si>
    <t>TX</t>
  </si>
  <si>
    <t>TEXAS</t>
  </si>
  <si>
    <t>UT</t>
  </si>
  <si>
    <t>UTAH</t>
  </si>
  <si>
    <t>VA</t>
  </si>
  <si>
    <t>VIRGINIA</t>
  </si>
  <si>
    <t>VT</t>
  </si>
  <si>
    <t>VERMONT</t>
  </si>
  <si>
    <t>WA</t>
  </si>
  <si>
    <t>WASHINGTON</t>
  </si>
  <si>
    <t>WI</t>
  </si>
  <si>
    <t>WISCONSIN</t>
  </si>
  <si>
    <t>WV</t>
  </si>
  <si>
    <t>WEST VIRGINIA</t>
  </si>
  <si>
    <t>WY</t>
  </si>
  <si>
    <t>WYOMING</t>
  </si>
  <si>
    <t>List of Figures</t>
  </si>
  <si>
    <t>List of Tables</t>
  </si>
  <si>
    <t>Share</t>
  </si>
  <si>
    <t>BA</t>
  </si>
  <si>
    <t>AA</t>
  </si>
  <si>
    <t>CERT</t>
  </si>
  <si>
    <t>Graduates with Prior Awards</t>
  </si>
  <si>
    <t>First-Time Graduates</t>
  </si>
  <si>
    <t>Age &lt; 25</t>
  </si>
  <si>
    <t>BA+</t>
  </si>
  <si>
    <t xml:space="preserve">Number </t>
  </si>
  <si>
    <t>Midwest</t>
  </si>
  <si>
    <t>Northeast</t>
  </si>
  <si>
    <t>South</t>
  </si>
  <si>
    <t>West</t>
  </si>
  <si>
    <t>Public 4-Year</t>
  </si>
  <si>
    <t xml:space="preserve">Private Nonprofit 4-Year </t>
  </si>
  <si>
    <t xml:space="preserve">Private For-Profit 4-Year </t>
  </si>
  <si>
    <t xml:space="preserve">Public 2-Year </t>
  </si>
  <si>
    <t>Total BA, AA, &amp; Certificate Earners</t>
  </si>
  <si>
    <t>Age 24 or Younger</t>
  </si>
  <si>
    <t>BA Degree Earners</t>
  </si>
  <si>
    <t>AA Degree Earners</t>
  </si>
  <si>
    <t>Awarding Institution Type</t>
  </si>
  <si>
    <t>Age</t>
  </si>
  <si>
    <t>Percent Change from Prior Year</t>
  </si>
  <si>
    <t>Figure 4 Data</t>
  </si>
  <si>
    <t>Figure 2 Data</t>
  </si>
  <si>
    <t>Table 5. BA Degree Earners by First-Time Graduate Status</t>
  </si>
  <si>
    <t>Table 6. AA Degree Earners by First-Time Graduate Status</t>
  </si>
  <si>
    <t>By State</t>
  </si>
  <si>
    <t>Age 25 and Older</t>
  </si>
  <si>
    <t>Cert</t>
  </si>
  <si>
    <t>Table 3. Degree Earners by Region and Age at Graduation</t>
  </si>
  <si>
    <t>D.C.</t>
  </si>
  <si>
    <t>FIGURES</t>
  </si>
  <si>
    <t>TABLES</t>
  </si>
  <si>
    <t>1.Overall Undergraduate Degree Earners</t>
  </si>
  <si>
    <t>2. Degree Earners by Type of Prior and Current Awards</t>
  </si>
  <si>
    <t>1. Overall Undergraduate Degree Earners by Type of Prior and Current Awards</t>
  </si>
  <si>
    <t>3. Degree Earners by Region and Age at Graduation</t>
  </si>
  <si>
    <t>5. BA Degree Earners by First-Time Graduate Status</t>
  </si>
  <si>
    <t>6. AA Degree Earners by First-Time Graduate Status</t>
  </si>
  <si>
    <t>Table 4. Total Number of BA and AA Degree Earners by First-Time Graduate Status (Excluding Certificate Earners)</t>
  </si>
  <si>
    <t>4. Total Number of BA and AA Degree Earners by First-Time Graduate Status</t>
  </si>
  <si>
    <t>All First-Time Graduates</t>
  </si>
  <si>
    <t>Table 2. First-Time Graduates by Type of Award, Gender, Age at Graduation, and Awarding Institution Type</t>
  </si>
  <si>
    <t>Percent change from prior year</t>
  </si>
  <si>
    <t>2019-2020</t>
  </si>
  <si>
    <t>% Growth, 2012 to 2019</t>
  </si>
  <si>
    <t>2019-20</t>
  </si>
  <si>
    <t>DISTRICT OF COLUMBIA</t>
  </si>
  <si>
    <t>Percent change from 2012-2019</t>
  </si>
  <si>
    <t>25+</t>
  </si>
  <si>
    <t xml:space="preserve">FT vs Prior </t>
  </si>
  <si>
    <t>Breakdown</t>
  </si>
  <si>
    <t>25 and over</t>
  </si>
  <si>
    <t>Graduates with Prior Award</t>
  </si>
  <si>
    <t>Figure 4. First-Time Graduates by Type of Award</t>
  </si>
  <si>
    <t>Figure 6. Percent Change from 2018 to 2019 in First-Time Graduates by Type of Award and Age at Graduation</t>
  </si>
  <si>
    <t>All Graduates with Prior Awards</t>
  </si>
  <si>
    <t>Table 1. Overall Undergraduate Credential Earners by Type of Prior and Current Awards</t>
  </si>
  <si>
    <t>Figure 1. Overall Undergraduate Credential Earners</t>
  </si>
  <si>
    <t>Jan - Mar</t>
  </si>
  <si>
    <t>Apr - June</t>
  </si>
  <si>
    <t>July - Dec</t>
  </si>
  <si>
    <t>AY 2017-18</t>
  </si>
  <si>
    <t>AY 2018-19</t>
  </si>
  <si>
    <t>AY 2019-20</t>
  </si>
  <si>
    <t>% change y-o-y</t>
  </si>
  <si>
    <t>July-Dec</t>
  </si>
  <si>
    <t>Jan-Mar</t>
  </si>
  <si>
    <t>Apr-June</t>
  </si>
  <si>
    <t>Cohort 2018-2019</t>
  </si>
  <si>
    <t>Cohort 2019-20</t>
  </si>
  <si>
    <t>Figure 7 Data</t>
  </si>
  <si>
    <t>Figure 2. Degree Earners by Type of Prior and Current Awards</t>
  </si>
  <si>
    <t>Figure 5. First-Time Graduates by Type of Award and Award Month</t>
  </si>
  <si>
    <t>Figure 7. First-Time Graduates by Age at Graduation</t>
  </si>
  <si>
    <t>Figure 8. Non-First-Time Graduates (Graduates with Prior Awards) by Type of Award</t>
  </si>
  <si>
    <t>Figure 9. Degree Earners by Region and Age at Graduation</t>
  </si>
  <si>
    <t>Figure 5 Data</t>
  </si>
  <si>
    <t xml:space="preserve">Figure 6 data </t>
  </si>
  <si>
    <t>Figure 8 Data</t>
  </si>
  <si>
    <t>Figure 9 Data</t>
  </si>
  <si>
    <t>3. 2019-20 College Graduate Profile</t>
  </si>
  <si>
    <t>4. First-Time Graduates by Type of Award</t>
  </si>
  <si>
    <t>5. First-Time Graduates by Type of Award and Award Month</t>
  </si>
  <si>
    <t>6. Percent Change from 2018 to 2019 in First-Time Graduates by Type of Award and Age at Graduation</t>
  </si>
  <si>
    <t>7. First-Time Graduates by Age at Graduation</t>
  </si>
  <si>
    <t>8. Non-First-Time Graduates (Graduates with Prior Awards) by Type of Award</t>
  </si>
  <si>
    <t>9. Degree Earners by Region and Age at Graduation</t>
  </si>
  <si>
    <t>2. First-Time Graduates by Type of Award, Gender, Age at Graduation, and Awarding Institution Type</t>
  </si>
  <si>
    <t>Undergraduate Degree Earners,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</si>
</sst>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_(* #,##0_);_(* \(#,##0\);_(* &quot;-&quot;??_);_(@_)"/>
    <numFmt numFmtId="166" formatCode="0_);\(0\)"/>
    <numFmt numFmtId="167" formatCode="0.000%"/>
    <numFmt numFmtId="168" formatCode="#,##0.000"/>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
      <sz val="11"/>
      <name val="Calibri"/>
      <family val="2"/>
      <scheme val="minor"/>
    </font>
    <font>
      <sz val="11"/>
      <color rgb="FFFF0000"/>
      <name val="Calibri"/>
      <family val="2"/>
      <scheme val="minor"/>
    </font>
    <font>
      <b/>
      <sz val="11"/>
      <name val="Calibri"/>
      <family val="2"/>
      <scheme val="minor"/>
    </font>
    <font>
      <u/>
      <sz val="11"/>
      <name val="Calibri"/>
      <family val="2"/>
      <scheme val="minor"/>
    </font>
    <font>
      <b/>
      <sz val="12"/>
      <name val="Calibri"/>
      <family val="2"/>
      <scheme val="minor"/>
    </font>
    <font>
      <b/>
      <u/>
      <sz val="11"/>
      <color theme="10"/>
      <name val="Calibri"/>
      <family val="2"/>
      <scheme val="minor"/>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183">
    <xf numFmtId="0" fontId="0" fillId="0" borderId="0" xfId="0"/>
    <xf numFmtId="0" fontId="2" fillId="0" borderId="0" xfId="0" applyFont="1"/>
    <xf numFmtId="0" fontId="2" fillId="0" borderId="1" xfId="0" applyFont="1" applyBorder="1"/>
    <xf numFmtId="0" fontId="2" fillId="0" borderId="1" xfId="0" applyFont="1" applyBorder="1" applyAlignment="1">
      <alignment horizontal="right"/>
    </xf>
    <xf numFmtId="0" fontId="0" fillId="0" borderId="1" xfId="0" applyBorder="1"/>
    <xf numFmtId="0" fontId="3" fillId="0" borderId="0" xfId="0" applyFont="1"/>
    <xf numFmtId="164" fontId="0" fillId="0" borderId="1" xfId="2" applyNumberFormat="1" applyFont="1" applyBorder="1"/>
    <xf numFmtId="0" fontId="2" fillId="0" borderId="1" xfId="0" applyFont="1" applyBorder="1" applyAlignment="1">
      <alignment horizontal="right" wrapText="1"/>
    </xf>
    <xf numFmtId="0" fontId="2" fillId="0" borderId="2" xfId="0" applyFont="1" applyBorder="1" applyAlignment="1">
      <alignment horizontal="right" wrapText="1"/>
    </xf>
    <xf numFmtId="165" fontId="0" fillId="0" borderId="1" xfId="1" applyNumberFormat="1" applyFont="1" applyBorder="1"/>
    <xf numFmtId="0" fontId="2" fillId="0" borderId="3" xfId="0" applyFont="1" applyBorder="1"/>
    <xf numFmtId="0" fontId="2" fillId="0" borderId="1" xfId="0" applyFont="1" applyBorder="1" applyAlignment="1">
      <alignment horizontal="left"/>
    </xf>
    <xf numFmtId="0" fontId="0" fillId="0" borderId="1" xfId="0" applyFill="1" applyBorder="1"/>
    <xf numFmtId="3" fontId="0" fillId="0" borderId="0" xfId="0" applyNumberFormat="1"/>
    <xf numFmtId="0" fontId="0" fillId="0" borderId="4" xfId="0" applyBorder="1"/>
    <xf numFmtId="164" fontId="0" fillId="0" borderId="0" xfId="2" applyNumberFormat="1" applyFont="1"/>
    <xf numFmtId="0" fontId="2" fillId="0" borderId="0" xfId="0" applyFont="1" applyBorder="1" applyAlignment="1">
      <alignment horizontal="right"/>
    </xf>
    <xf numFmtId="164" fontId="0" fillId="0" borderId="0" xfId="2" applyNumberFormat="1" applyFont="1" applyBorder="1"/>
    <xf numFmtId="0" fontId="0" fillId="0" borderId="0" xfId="0" applyBorder="1"/>
    <xf numFmtId="0" fontId="2" fillId="0" borderId="1" xfId="0" applyFont="1" applyBorder="1" applyAlignment="1">
      <alignment horizontal="center" vertical="center" wrapText="1"/>
    </xf>
    <xf numFmtId="164" fontId="0" fillId="0" borderId="0" xfId="0" applyNumberFormat="1"/>
    <xf numFmtId="0" fontId="5" fillId="0" borderId="0" xfId="3"/>
    <xf numFmtId="164" fontId="0" fillId="0" borderId="1" xfId="0" applyNumberFormat="1" applyBorder="1"/>
    <xf numFmtId="0" fontId="4" fillId="0" borderId="0" xfId="0" applyFont="1" applyBorder="1" applyAlignment="1"/>
    <xf numFmtId="0" fontId="5" fillId="0" borderId="0" xfId="3" applyFill="1" applyBorder="1"/>
    <xf numFmtId="0" fontId="5" fillId="0" borderId="0" xfId="3" applyBorder="1"/>
    <xf numFmtId="0" fontId="2" fillId="0" borderId="0" xfId="0" applyFont="1" applyBorder="1"/>
    <xf numFmtId="3" fontId="0" fillId="0" borderId="0" xfId="0" applyNumberFormat="1" applyBorder="1"/>
    <xf numFmtId="164" fontId="0" fillId="0" borderId="0" xfId="0" applyNumberFormat="1" applyBorder="1"/>
    <xf numFmtId="3"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5" fillId="0" borderId="0" xfId="3" applyFill="1"/>
    <xf numFmtId="0" fontId="6" fillId="0" borderId="0" xfId="3" applyFont="1" applyFill="1"/>
    <xf numFmtId="0" fontId="2" fillId="0" borderId="1" xfId="0" applyFont="1" applyBorder="1" applyAlignment="1">
      <alignment horizontal="center" wrapText="1"/>
    </xf>
    <xf numFmtId="0" fontId="2" fillId="0" borderId="0" xfId="0" applyFont="1" applyBorder="1" applyAlignment="1">
      <alignment horizontal="center" vertical="center"/>
    </xf>
    <xf numFmtId="0" fontId="2" fillId="0" borderId="0" xfId="0" applyFont="1" applyBorder="1" applyAlignment="1">
      <alignment horizontal="center"/>
    </xf>
    <xf numFmtId="0" fontId="2" fillId="0" borderId="1" xfId="0" applyFont="1" applyFill="1" applyBorder="1" applyAlignment="1">
      <alignment horizontal="left"/>
    </xf>
    <xf numFmtId="0" fontId="2" fillId="0" borderId="0" xfId="0" applyFont="1" applyAlignment="1">
      <alignment horizontal="center" vertical="top"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0" fillId="0" borderId="0" xfId="0" applyAlignment="1"/>
    <xf numFmtId="165" fontId="0" fillId="0" borderId="0" xfId="1" applyNumberFormat="1" applyFont="1" applyAlignment="1">
      <alignment horizontal="right"/>
    </xf>
    <xf numFmtId="165" fontId="0" fillId="0" borderId="0" xfId="0" applyNumberFormat="1"/>
    <xf numFmtId="9" fontId="0" fillId="0" borderId="0" xfId="2" applyFont="1"/>
    <xf numFmtId="10" fontId="0" fillId="0" borderId="0" xfId="2" applyNumberFormat="1" applyFont="1"/>
    <xf numFmtId="165" fontId="0" fillId="0" borderId="1" xfId="1" applyNumberFormat="1" applyFont="1" applyBorder="1" applyAlignment="1"/>
    <xf numFmtId="165" fontId="0" fillId="0" borderId="1" xfId="1" applyNumberFormat="1" applyFont="1" applyBorder="1" applyAlignment="1">
      <alignment horizontal="right"/>
    </xf>
    <xf numFmtId="165" fontId="0" fillId="0" borderId="1" xfId="0" applyNumberFormat="1" applyBorder="1"/>
    <xf numFmtId="0" fontId="2" fillId="0" borderId="0" xfId="0" applyFont="1" applyAlignment="1">
      <alignment vertical="top" wrapText="1"/>
    </xf>
    <xf numFmtId="0" fontId="2" fillId="0" borderId="0" xfId="0" applyFont="1" applyAlignment="1">
      <alignment vertical="center" wrapText="1"/>
    </xf>
    <xf numFmtId="166" fontId="2" fillId="0" borderId="1" xfId="1" applyNumberFormat="1" applyFont="1" applyBorder="1" applyAlignment="1">
      <alignment horizontal="right"/>
    </xf>
    <xf numFmtId="165" fontId="0" fillId="0" borderId="0" xfId="0" applyNumberFormat="1" applyFont="1" applyAlignment="1">
      <alignment horizontal="center" vertical="center" wrapText="1"/>
    </xf>
    <xf numFmtId="165" fontId="2" fillId="0" borderId="0" xfId="0" applyNumberFormat="1" applyFont="1" applyAlignment="1">
      <alignment vertical="center" wrapText="1"/>
    </xf>
    <xf numFmtId="9" fontId="1" fillId="0" borderId="0" xfId="2" applyFont="1" applyAlignment="1">
      <alignment vertical="center" wrapText="1"/>
    </xf>
    <xf numFmtId="0" fontId="2" fillId="0" borderId="1" xfId="0" applyFont="1" applyBorder="1" applyAlignment="1">
      <alignment horizontal="right" vertical="top" wrapText="1"/>
    </xf>
    <xf numFmtId="9" fontId="0" fillId="0" borderId="0" xfId="0" applyNumberFormat="1"/>
    <xf numFmtId="0" fontId="7" fillId="0" borderId="0" xfId="0" applyFont="1"/>
    <xf numFmtId="165" fontId="0" fillId="0" borderId="1" xfId="0" applyNumberFormat="1" applyFont="1" applyFill="1" applyBorder="1" applyAlignment="1">
      <alignment horizontal="right" vertical="center"/>
    </xf>
    <xf numFmtId="165" fontId="1" fillId="0" borderId="1" xfId="0" applyNumberFormat="1" applyFont="1" applyBorder="1" applyAlignment="1">
      <alignment horizontal="right" vertical="center"/>
    </xf>
    <xf numFmtId="165" fontId="1" fillId="0" borderId="4" xfId="0" applyNumberFormat="1" applyFont="1" applyBorder="1" applyAlignment="1">
      <alignment horizontal="right" vertical="center"/>
    </xf>
    <xf numFmtId="165" fontId="0" fillId="0" borderId="1" xfId="0" applyNumberFormat="1" applyBorder="1" applyAlignment="1">
      <alignment horizontal="right" vertical="center"/>
    </xf>
    <xf numFmtId="0" fontId="6" fillId="0" borderId="0" xfId="0" applyFont="1" applyFill="1"/>
    <xf numFmtId="165" fontId="6" fillId="0" borderId="0" xfId="0" applyNumberFormat="1" applyFont="1" applyFill="1"/>
    <xf numFmtId="0" fontId="6" fillId="0" borderId="3" xfId="0" applyFont="1" applyFill="1" applyBorder="1"/>
    <xf numFmtId="164" fontId="6" fillId="0" borderId="3" xfId="2" applyNumberFormat="1" applyFont="1" applyFill="1" applyBorder="1" applyAlignment="1"/>
    <xf numFmtId="165" fontId="6" fillId="0" borderId="3" xfId="1" applyNumberFormat="1" applyFont="1" applyFill="1" applyBorder="1" applyAlignment="1"/>
    <xf numFmtId="0" fontId="9" fillId="0" borderId="0" xfId="3" applyFont="1" applyFill="1"/>
    <xf numFmtId="0" fontId="8" fillId="0" borderId="1" xfId="0" applyFont="1" applyFill="1" applyBorder="1" applyAlignment="1">
      <alignment horizontal="center" vertical="center"/>
    </xf>
    <xf numFmtId="0" fontId="8" fillId="0" borderId="1" xfId="0" applyFont="1" applyFill="1" applyBorder="1" applyAlignment="1">
      <alignment wrapText="1"/>
    </xf>
    <xf numFmtId="0" fontId="8" fillId="0" borderId="1" xfId="0" applyFont="1" applyFill="1" applyBorder="1"/>
    <xf numFmtId="0" fontId="10" fillId="0" borderId="0" xfId="0" applyFont="1" applyFill="1"/>
    <xf numFmtId="0" fontId="8" fillId="0" borderId="1" xfId="0" applyFont="1" applyFill="1" applyBorder="1" applyAlignment="1">
      <alignment horizontal="center" vertical="center" wrapText="1"/>
    </xf>
    <xf numFmtId="0" fontId="8" fillId="0" borderId="11" xfId="0" applyFont="1" applyFill="1" applyBorder="1"/>
    <xf numFmtId="0" fontId="8" fillId="0" borderId="4" xfId="0" applyFont="1" applyFill="1" applyBorder="1"/>
    <xf numFmtId="0" fontId="6" fillId="0" borderId="0" xfId="0" applyFont="1" applyFill="1" applyBorder="1"/>
    <xf numFmtId="164" fontId="6" fillId="0" borderId="0" xfId="0" applyNumberFormat="1" applyFont="1" applyFill="1"/>
    <xf numFmtId="0" fontId="8" fillId="0" borderId="0" xfId="0" applyFont="1" applyFill="1" applyBorder="1"/>
    <xf numFmtId="165" fontId="6" fillId="0" borderId="0" xfId="1" applyNumberFormat="1" applyFont="1" applyFill="1" applyBorder="1"/>
    <xf numFmtId="164" fontId="6" fillId="0" borderId="0" xfId="1" applyNumberFormat="1" applyFont="1" applyFill="1" applyBorder="1"/>
    <xf numFmtId="164" fontId="6" fillId="0" borderId="0" xfId="2" applyNumberFormat="1" applyFont="1" applyFill="1" applyBorder="1"/>
    <xf numFmtId="164" fontId="1" fillId="0" borderId="0" xfId="2" applyNumberFormat="1" applyFont="1" applyBorder="1" applyAlignment="1">
      <alignment horizontal="right" vertical="center"/>
    </xf>
    <xf numFmtId="164" fontId="0" fillId="0" borderId="0" xfId="2" applyNumberFormat="1" applyFont="1" applyBorder="1" applyAlignment="1">
      <alignment horizontal="right" vertical="center"/>
    </xf>
    <xf numFmtId="0" fontId="2" fillId="0" borderId="1" xfId="0" applyFont="1" applyBorder="1" applyAlignment="1">
      <alignment horizontal="center"/>
    </xf>
    <xf numFmtId="3" fontId="0" fillId="0" borderId="1" xfId="0" applyNumberFormat="1" applyBorder="1"/>
    <xf numFmtId="165" fontId="0" fillId="0" borderId="7" xfId="1" applyNumberFormat="1" applyFont="1" applyFill="1" applyBorder="1"/>
    <xf numFmtId="165" fontId="0" fillId="0" borderId="0" xfId="1" applyNumberFormat="1" applyFont="1" applyFill="1" applyBorder="1"/>
    <xf numFmtId="9" fontId="1" fillId="0" borderId="0" xfId="2" applyFont="1" applyBorder="1" applyAlignment="1">
      <alignment horizontal="right" vertical="center"/>
    </xf>
    <xf numFmtId="9" fontId="0" fillId="0" borderId="0" xfId="2" applyFont="1" applyBorder="1" applyAlignment="1">
      <alignment horizontal="right" vertical="center"/>
    </xf>
    <xf numFmtId="9" fontId="6" fillId="0" borderId="0" xfId="2" applyFont="1" applyFill="1"/>
    <xf numFmtId="0" fontId="2" fillId="0" borderId="0" xfId="0" applyFont="1" applyBorder="1" applyAlignment="1">
      <alignment horizontal="center" vertical="center" wrapText="1"/>
    </xf>
    <xf numFmtId="0" fontId="11" fillId="0" borderId="0" xfId="3" applyFont="1" applyFill="1"/>
    <xf numFmtId="164" fontId="2" fillId="0" borderId="0" xfId="2" applyNumberFormat="1" applyFont="1"/>
    <xf numFmtId="164" fontId="2" fillId="0" borderId="0" xfId="2" applyNumberFormat="1" applyFont="1" applyBorder="1"/>
    <xf numFmtId="0" fontId="8" fillId="0" borderId="0" xfId="0" applyFont="1" applyFill="1" applyBorder="1" applyAlignment="1">
      <alignment vertical="center"/>
    </xf>
    <xf numFmtId="164" fontId="6" fillId="0" borderId="0" xfId="2" applyNumberFormat="1" applyFont="1" applyFill="1" applyBorder="1" applyAlignment="1"/>
    <xf numFmtId="0" fontId="2" fillId="0" borderId="0" xfId="0" applyFont="1" applyFill="1" applyBorder="1" applyAlignment="1">
      <alignment vertical="center"/>
    </xf>
    <xf numFmtId="0" fontId="6" fillId="0" borderId="1" xfId="0" applyFont="1" applyFill="1" applyBorder="1"/>
    <xf numFmtId="0" fontId="0" fillId="0" borderId="3" xfId="0" applyFill="1" applyBorder="1"/>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0" fillId="0" borderId="10" xfId="0" applyFill="1" applyBorder="1"/>
    <xf numFmtId="165" fontId="0" fillId="0" borderId="3" xfId="1" applyNumberFormat="1" applyFont="1" applyFill="1" applyBorder="1" applyAlignment="1"/>
    <xf numFmtId="164" fontId="0" fillId="0" borderId="3" xfId="2" applyNumberFormat="1" applyFont="1" applyFill="1" applyBorder="1"/>
    <xf numFmtId="165" fontId="0" fillId="0" borderId="0" xfId="1" applyNumberFormat="1" applyFont="1" applyFill="1" applyBorder="1" applyAlignment="1"/>
    <xf numFmtId="0" fontId="0" fillId="0" borderId="0" xfId="0" applyFill="1" applyBorder="1"/>
    <xf numFmtId="164" fontId="0" fillId="0" borderId="0" xfId="2" applyNumberFormat="1" applyFont="1" applyFill="1" applyBorder="1"/>
    <xf numFmtId="0" fontId="2" fillId="0" borderId="10" xfId="0" applyFont="1" applyFill="1" applyBorder="1" applyAlignment="1">
      <alignment vertical="center"/>
    </xf>
    <xf numFmtId="164" fontId="6" fillId="0" borderId="3" xfId="2" applyNumberFormat="1" applyFont="1" applyFill="1" applyBorder="1"/>
    <xf numFmtId="0" fontId="11" fillId="0" borderId="0" xfId="3" applyFont="1" applyFill="1" applyBorder="1"/>
    <xf numFmtId="0" fontId="3" fillId="0" borderId="0" xfId="0" applyFont="1" applyFill="1" applyBorder="1"/>
    <xf numFmtId="0" fontId="2" fillId="0" borderId="0" xfId="0" applyFont="1" applyFill="1" applyBorder="1" applyAlignment="1">
      <alignment horizontal="right" vertical="center"/>
    </xf>
    <xf numFmtId="165" fontId="0" fillId="0" borderId="0" xfId="1" applyNumberFormat="1" applyFont="1" applyFill="1" applyBorder="1" applyAlignment="1">
      <alignment horizontal="right"/>
    </xf>
    <xf numFmtId="164" fontId="0" fillId="0" borderId="0" xfId="2" applyNumberFormat="1" applyFont="1" applyFill="1" applyBorder="1" applyAlignment="1">
      <alignment horizontal="right"/>
    </xf>
    <xf numFmtId="164" fontId="0" fillId="0" borderId="0" xfId="2" applyNumberFormat="1" applyFont="1" applyFill="1" applyBorder="1" applyAlignment="1"/>
    <xf numFmtId="165" fontId="6" fillId="0" borderId="0" xfId="1" applyNumberFormat="1" applyFont="1" applyFill="1" applyBorder="1" applyAlignment="1">
      <alignment horizontal="right"/>
    </xf>
    <xf numFmtId="164" fontId="6" fillId="0" borderId="0" xfId="2" applyNumberFormat="1" applyFont="1" applyFill="1" applyBorder="1" applyAlignment="1">
      <alignment horizontal="right"/>
    </xf>
    <xf numFmtId="165" fontId="6" fillId="0" borderId="0" xfId="1" applyNumberFormat="1" applyFont="1" applyFill="1" applyBorder="1" applyAlignment="1"/>
    <xf numFmtId="0" fontId="2" fillId="0" borderId="0" xfId="0" applyFont="1" applyFill="1" applyBorder="1" applyAlignment="1">
      <alignment vertical="center" wrapText="1"/>
    </xf>
    <xf numFmtId="0" fontId="2" fillId="0" borderId="0" xfId="0" applyFont="1" applyFill="1" applyBorder="1"/>
    <xf numFmtId="165" fontId="6" fillId="0" borderId="0" xfId="0" applyNumberFormat="1" applyFont="1" applyFill="1" applyBorder="1"/>
    <xf numFmtId="0" fontId="2" fillId="0" borderId="3" xfId="0" applyFont="1" applyFill="1" applyBorder="1" applyAlignment="1">
      <alignment vertical="center"/>
    </xf>
    <xf numFmtId="164" fontId="0" fillId="0" borderId="3" xfId="2" applyNumberFormat="1" applyFont="1" applyFill="1" applyBorder="1" applyAlignment="1"/>
    <xf numFmtId="0" fontId="8" fillId="0" borderId="3" xfId="0" applyFont="1" applyFill="1" applyBorder="1" applyAlignment="1">
      <alignment vertical="center"/>
    </xf>
    <xf numFmtId="165" fontId="6" fillId="0" borderId="3" xfId="1" applyNumberFormat="1" applyFont="1" applyFill="1" applyBorder="1" applyAlignment="1">
      <alignment horizontal="right"/>
    </xf>
    <xf numFmtId="164" fontId="6" fillId="0" borderId="3" xfId="2" applyNumberFormat="1" applyFont="1" applyFill="1" applyBorder="1" applyAlignment="1">
      <alignment horizontal="right"/>
    </xf>
    <xf numFmtId="164" fontId="6" fillId="0" borderId="8" xfId="2" applyNumberFormat="1" applyFont="1" applyFill="1" applyBorder="1" applyAlignment="1">
      <alignment horizontal="right"/>
    </xf>
    <xf numFmtId="164" fontId="6" fillId="0" borderId="9" xfId="2" applyNumberFormat="1" applyFont="1" applyFill="1" applyBorder="1" applyAlignment="1">
      <alignment horizontal="right"/>
    </xf>
    <xf numFmtId="0" fontId="9" fillId="0" borderId="0" xfId="3" applyFont="1" applyFill="1" applyBorder="1"/>
    <xf numFmtId="3" fontId="6" fillId="0" borderId="0" xfId="0" applyNumberFormat="1" applyFont="1" applyFill="1" applyBorder="1"/>
    <xf numFmtId="0" fontId="10" fillId="0" borderId="0" xfId="0" applyFont="1" applyFill="1" applyBorder="1"/>
    <xf numFmtId="0" fontId="8" fillId="0" borderId="0" xfId="0" applyFont="1" applyFill="1" applyBorder="1" applyAlignment="1">
      <alignment horizontal="left" vertical="top" wrapText="1"/>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0" fontId="6" fillId="0" borderId="0" xfId="0" applyFont="1" applyFill="1" applyBorder="1" applyAlignment="1">
      <alignment horizontal="left" vertical="top"/>
    </xf>
    <xf numFmtId="165" fontId="6" fillId="0" borderId="0" xfId="2" applyNumberFormat="1" applyFont="1" applyFill="1"/>
    <xf numFmtId="0" fontId="8" fillId="0" borderId="3" xfId="0" applyFont="1" applyFill="1" applyBorder="1" applyAlignment="1">
      <alignment horizontal="center" vertical="center" wrapText="1"/>
    </xf>
    <xf numFmtId="0" fontId="8" fillId="0" borderId="8" xfId="0" applyFont="1" applyFill="1" applyBorder="1" applyAlignment="1">
      <alignment horizontal="left" vertical="top" wrapText="1"/>
    </xf>
    <xf numFmtId="167" fontId="0" fillId="0" borderId="0" xfId="2" applyNumberFormat="1" applyFont="1"/>
    <xf numFmtId="3" fontId="0" fillId="0" borderId="1" xfId="0" applyNumberFormat="1" applyFill="1" applyBorder="1"/>
    <xf numFmtId="168" fontId="0" fillId="0" borderId="0" xfId="2" applyNumberFormat="1" applyFont="1"/>
    <xf numFmtId="168" fontId="0" fillId="0" borderId="0" xfId="0" applyNumberFormat="1"/>
    <xf numFmtId="0" fontId="0" fillId="0" borderId="7" xfId="0" applyFill="1" applyBorder="1"/>
    <xf numFmtId="164" fontId="0" fillId="0" borderId="11" xfId="2" applyNumberFormat="1" applyFont="1" applyBorder="1"/>
    <xf numFmtId="164" fontId="0" fillId="0" borderId="10" xfId="0" applyNumberFormat="1" applyBorder="1"/>
    <xf numFmtId="1" fontId="0" fillId="0" borderId="0" xfId="2" applyNumberFormat="1" applyFont="1" applyFill="1" applyBorder="1"/>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xf>
    <xf numFmtId="164" fontId="2" fillId="0" borderId="8" xfId="2" applyNumberFormat="1" applyFont="1" applyBorder="1" applyAlignment="1">
      <alignment horizontal="center" vertical="center"/>
    </xf>
    <xf numFmtId="0" fontId="2" fillId="0" borderId="1" xfId="0" applyFont="1" applyBorder="1" applyAlignment="1">
      <alignment horizontal="center"/>
    </xf>
    <xf numFmtId="0" fontId="0" fillId="0" borderId="11" xfId="0" applyBorder="1" applyAlignment="1">
      <alignment horizontal="center"/>
    </xf>
    <xf numFmtId="0" fontId="0" fillId="0" borderId="4" xfId="0" applyBorder="1" applyAlignment="1">
      <alignment horizontal="center"/>
    </xf>
    <xf numFmtId="0" fontId="0" fillId="0" borderId="0" xfId="0" applyAlignment="1">
      <alignment horizontal="center"/>
    </xf>
    <xf numFmtId="0" fontId="0" fillId="0" borderId="0" xfId="0" applyBorder="1" applyAlignment="1">
      <alignment horizontal="center" vertical="top"/>
    </xf>
    <xf numFmtId="0" fontId="2" fillId="0" borderId="1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2" xfId="0" applyFont="1" applyFill="1" applyBorder="1" applyAlignment="1">
      <alignment horizontal="center"/>
    </xf>
    <xf numFmtId="0" fontId="8" fillId="0" borderId="6" xfId="0" applyFont="1" applyFill="1" applyBorder="1" applyAlignment="1">
      <alignment horizontal="center"/>
    </xf>
    <xf numFmtId="0" fontId="8" fillId="0" borderId="5" xfId="0" applyFont="1" applyFill="1" applyBorder="1" applyAlignment="1">
      <alignment horizontal="center"/>
    </xf>
    <xf numFmtId="0" fontId="8" fillId="0" borderId="2" xfId="0" applyFont="1" applyFill="1" applyBorder="1" applyAlignment="1">
      <alignment horizontal="center" wrapText="1"/>
    </xf>
    <xf numFmtId="0" fontId="8" fillId="0" borderId="6" xfId="0" applyFont="1" applyFill="1" applyBorder="1" applyAlignment="1">
      <alignment horizontal="center" wrapText="1"/>
    </xf>
    <xf numFmtId="0" fontId="8" fillId="0" borderId="5" xfId="0" applyFont="1" applyFill="1" applyBorder="1" applyAlignment="1">
      <alignment horizont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3" fontId="2" fillId="0" borderId="1" xfId="0" applyNumberFormat="1" applyFont="1" applyBorder="1" applyAlignment="1">
      <alignment horizontal="center"/>
    </xf>
    <xf numFmtId="0" fontId="3" fillId="2" borderId="2" xfId="0" applyFont="1" applyFill="1" applyBorder="1" applyAlignment="1">
      <alignment horizontal="center"/>
    </xf>
    <xf numFmtId="0" fontId="3" fillId="2" borderId="6" xfId="0" applyFont="1" applyFill="1" applyBorder="1" applyAlignment="1">
      <alignment horizontal="center"/>
    </xf>
    <xf numFmtId="0" fontId="3" fillId="2" borderId="5" xfId="0" applyFont="1" applyFill="1" applyBorder="1" applyAlignment="1">
      <alignment horizontal="center"/>
    </xf>
    <xf numFmtId="0" fontId="3" fillId="0" borderId="1" xfId="0" applyFont="1" applyFill="1" applyBorder="1" applyAlignment="1">
      <alignment horizontal="center" wrapText="1"/>
    </xf>
    <xf numFmtId="3" fontId="3" fillId="2" borderId="2" xfId="0" applyNumberFormat="1" applyFont="1" applyFill="1" applyBorder="1" applyAlignment="1">
      <alignment horizontal="center"/>
    </xf>
    <xf numFmtId="3" fontId="3" fillId="2" borderId="6" xfId="0" applyNumberFormat="1" applyFont="1" applyFill="1" applyBorder="1" applyAlignment="1">
      <alignment horizontal="center"/>
    </xf>
    <xf numFmtId="3" fontId="3" fillId="2" borderId="5" xfId="0" applyNumberFormat="1" applyFont="1" applyFill="1" applyBorder="1" applyAlignment="1">
      <alignment horizontal="center"/>
    </xf>
    <xf numFmtId="0" fontId="8" fillId="0" borderId="0" xfId="0" applyFont="1" applyFill="1" applyBorder="1" applyAlignment="1">
      <alignment horizontal="center" vertical="center" wrapText="1"/>
    </xf>
    <xf numFmtId="0" fontId="8" fillId="0" borderId="10" xfId="0" applyFont="1" applyFill="1" applyBorder="1" applyAlignment="1">
      <alignment horizontal="center" vertical="top" wrapText="1"/>
    </xf>
    <xf numFmtId="0" fontId="8" fillId="0" borderId="12"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8"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10" xfId="0" applyFont="1" applyFill="1" applyBorder="1" applyAlignment="1">
      <alignment horizontal="center" vertical="center"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114602084276645E-2"/>
          <c:y val="8.3595162461682804E-2"/>
          <c:w val="0.86963137521478884"/>
          <c:h val="0.77115883148444919"/>
        </c:manualLayout>
      </c:layout>
      <c:lineChart>
        <c:grouping val="standard"/>
        <c:varyColors val="0"/>
        <c:ser>
          <c:idx val="1"/>
          <c:order val="0"/>
          <c:tx>
            <c:strRef>
              <c:f>'F1'!$A$33</c:f>
              <c:strCache>
                <c:ptCount val="1"/>
                <c:pt idx="0">
                  <c:v>First-Time Graduates</c:v>
                </c:pt>
              </c:strCache>
            </c:strRef>
          </c:tx>
          <c:spPr>
            <a:ln w="31750" cap="rnd">
              <a:solidFill>
                <a:schemeClr val="accent4"/>
              </a:solidFill>
              <a:round/>
            </a:ln>
            <a:effectLst>
              <a:outerShdw blurRad="57150" dist="19050" dir="5400000" algn="ctr" rotWithShape="0">
                <a:srgbClr val="000000">
                  <a:alpha val="63000"/>
                </a:srgbClr>
              </a:outerShdw>
            </a:effectLst>
          </c:spPr>
          <c:marker>
            <c:symbol val="diamond"/>
            <c:size val="8"/>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a:outerShdw blurRad="57150" dist="19050" dir="5400000" algn="ctr" rotWithShape="0">
                  <a:srgbClr val="000000">
                    <a:alpha val="63000"/>
                  </a:srgbClr>
                </a:outerShdw>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'F1'!$B$32:$I$32</c:f>
              <c:strCache>
                <c:ptCount val="8"/>
                <c:pt idx="0">
                  <c:v>2012-13</c:v>
                </c:pt>
                <c:pt idx="1">
                  <c:v>2013-14</c:v>
                </c:pt>
                <c:pt idx="2">
                  <c:v>2014-15</c:v>
                </c:pt>
                <c:pt idx="3">
                  <c:v>2015-16</c:v>
                </c:pt>
                <c:pt idx="4">
                  <c:v>2016-17</c:v>
                </c:pt>
                <c:pt idx="5">
                  <c:v>2017-18</c:v>
                </c:pt>
                <c:pt idx="6">
                  <c:v>2018-19</c:v>
                </c:pt>
                <c:pt idx="7">
                  <c:v>2019-20</c:v>
                </c:pt>
              </c:strCache>
            </c:strRef>
          </c:cat>
          <c:val>
            <c:numRef>
              <c:f>'F1'!$B$33:$I$33</c:f>
              <c:numCache>
                <c:formatCode>_(* #,##0_);_(* \(#,##0\);_(* "-"??_);_(@_)</c:formatCode>
                <c:ptCount val="8"/>
                <c:pt idx="0">
                  <c:v>2632219.9900000002</c:v>
                </c:pt>
                <c:pt idx="1">
                  <c:v>2646771.48</c:v>
                </c:pt>
                <c:pt idx="2">
                  <c:v>2655329.25</c:v>
                </c:pt>
                <c:pt idx="3">
                  <c:v>2652653.4700000002</c:v>
                </c:pt>
                <c:pt idx="4">
                  <c:v>2659459.9</c:v>
                </c:pt>
                <c:pt idx="5">
                  <c:v>2676918.7799999998</c:v>
                </c:pt>
                <c:pt idx="6">
                  <c:v>2711131.61</c:v>
                </c:pt>
                <c:pt idx="7">
                  <c:v>2685317.62</c:v>
                </c:pt>
              </c:numCache>
            </c:numRef>
          </c:val>
          <c:smooth val="0"/>
          <c:extLst xmlns:c15="http://schemas.microsoft.com/office/drawing/2012/chart">
            <c:ext xmlns:c16="http://schemas.microsoft.com/office/drawing/2014/chart" uri="{C3380CC4-5D6E-409C-BE32-E72D297353CC}">
              <c16:uniqueId val="{0000000D-DE16-4DA3-B80F-26154F0D0136}"/>
            </c:ext>
          </c:extLst>
        </c:ser>
        <c:ser>
          <c:idx val="2"/>
          <c:order val="1"/>
          <c:tx>
            <c:strRef>
              <c:f>'F1'!$A$34</c:f>
              <c:strCache>
                <c:ptCount val="1"/>
                <c:pt idx="0">
                  <c:v>Graduates with Prior Awards</c:v>
                </c:pt>
              </c:strCache>
            </c:strRef>
          </c:tx>
          <c:spPr>
            <a:ln w="31750" cap="rnd">
              <a:solidFill>
                <a:schemeClr val="accent6"/>
              </a:solidFill>
              <a:round/>
            </a:ln>
            <a:effectLst>
              <a:outerShdw blurRad="57150" dist="19050" dir="5400000" algn="ctr" rotWithShape="0">
                <a:srgbClr val="000000">
                  <a:alpha val="63000"/>
                </a:srgbClr>
              </a:outerShdw>
            </a:effectLst>
          </c:spPr>
          <c:marker>
            <c:symbol val="diamond"/>
            <c:size val="8"/>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a:solidFill>
                  <a:schemeClr val="accent6"/>
                </a:solidFill>
                <a:round/>
              </a:ln>
              <a:effectLst>
                <a:outerShdw blurRad="57150" dist="19050" dir="5400000" algn="ctr" rotWithShape="0">
                  <a:srgbClr val="000000">
                    <a:alpha val="63000"/>
                  </a:srgbClr>
                </a:outerShdw>
              </a:effectLst>
            </c:spPr>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'F1'!$B$32:$I$32</c:f>
              <c:strCache>
                <c:ptCount val="8"/>
                <c:pt idx="0">
                  <c:v>2012-13</c:v>
                </c:pt>
                <c:pt idx="1">
                  <c:v>2013-14</c:v>
                </c:pt>
                <c:pt idx="2">
                  <c:v>2014-15</c:v>
                </c:pt>
                <c:pt idx="3">
                  <c:v>2015-16</c:v>
                </c:pt>
                <c:pt idx="4">
                  <c:v>2016-17</c:v>
                </c:pt>
                <c:pt idx="5">
                  <c:v>2017-18</c:v>
                </c:pt>
                <c:pt idx="6">
                  <c:v>2018-19</c:v>
                </c:pt>
                <c:pt idx="7">
                  <c:v>2019-20</c:v>
                </c:pt>
              </c:strCache>
            </c:strRef>
          </c:cat>
          <c:val>
            <c:numRef>
              <c:f>'F1'!$B$34:$I$34</c:f>
              <c:numCache>
                <c:formatCode>_(* #,##0_);_(* \(#,##0\);_(* "-"??_);_(@_)</c:formatCode>
                <c:ptCount val="8"/>
                <c:pt idx="0">
                  <c:v>795235.01</c:v>
                </c:pt>
                <c:pt idx="1">
                  <c:v>814856.52</c:v>
                </c:pt>
                <c:pt idx="2">
                  <c:v>839079.75</c:v>
                </c:pt>
                <c:pt idx="3">
                  <c:v>859999.53</c:v>
                </c:pt>
                <c:pt idx="4">
                  <c:v>886012.1</c:v>
                </c:pt>
                <c:pt idx="5">
                  <c:v>915982.22</c:v>
                </c:pt>
                <c:pt idx="6">
                  <c:v>939382.39</c:v>
                </c:pt>
                <c:pt idx="7">
                  <c:v>965062.14</c:v>
                </c:pt>
              </c:numCache>
            </c:numRef>
          </c:val>
          <c:smooth val="0"/>
          <c:extLst>
            <c:ext xmlns:c16="http://schemas.microsoft.com/office/drawing/2014/chart" uri="{C3380CC4-5D6E-409C-BE32-E72D297353CC}">
              <c16:uniqueId val="{00000000-DE16-4DA3-B80F-26154F0D0136}"/>
            </c:ext>
          </c:extLst>
        </c:ser>
        <c:dLbls>
          <c:showLegendKey val="0"/>
          <c:showVal val="0"/>
          <c:showCatName val="0"/>
          <c:showSerName val="0"/>
          <c:showPercent val="0"/>
          <c:showBubbleSize val="0"/>
        </c:dLbls>
        <c:marker val="1"/>
        <c:smooth val="0"/>
        <c:axId val="821073864"/>
        <c:axId val="821074256"/>
      </c:lineChart>
      <c:catAx>
        <c:axId val="82107386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a:t>Cohort Year</a:t>
                </a:r>
              </a:p>
            </c:rich>
          </c:tx>
          <c:layout>
            <c:manualLayout>
              <c:xMode val="edge"/>
              <c:yMode val="edge"/>
              <c:x val="0.44308021850195012"/>
              <c:y val="0.93264972669480806"/>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821074256"/>
        <c:crosses val="autoZero"/>
        <c:auto val="1"/>
        <c:lblAlgn val="ctr"/>
        <c:lblOffset val="100"/>
        <c:noMultiLvlLbl val="0"/>
      </c:catAx>
      <c:valAx>
        <c:axId val="8210742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1073864"/>
        <c:crosses val="autoZero"/>
        <c:crossBetween val="between"/>
        <c:majorUnit val="1000000"/>
        <c:minorUnit val="100000"/>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r"/>
      <c:layout>
        <c:manualLayout>
          <c:xMode val="edge"/>
          <c:yMode val="edge"/>
          <c:x val="0.17280137625334527"/>
          <c:y val="0.74485888221051055"/>
          <c:w val="0.71353248445627326"/>
          <c:h val="9.415169257688943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First-Time Graduates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0.10222939237858425"/>
          <c:y val="0.10143957765735556"/>
          <c:w val="0.87233766510893462"/>
          <c:h val="0.69488488368611712"/>
        </c:manualLayout>
      </c:layout>
      <c:lineChart>
        <c:grouping val="standard"/>
        <c:varyColors val="0"/>
        <c:ser>
          <c:idx val="0"/>
          <c:order val="0"/>
          <c:tx>
            <c:strRef>
              <c:f>'F9'!$C$27</c:f>
              <c:strCache>
                <c:ptCount val="1"/>
                <c:pt idx="0">
                  <c:v>Under 25</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cat>
            <c:multiLvlStrRef>
              <c:f>'F9'!$A$28:$B$62</c:f>
              <c:multiLvlStrCache>
                <c:ptCount val="35"/>
                <c:lvl>
                  <c:pt idx="0">
                    <c:v>2012</c:v>
                  </c:pt>
                  <c:pt idx="1">
                    <c:v>2013</c:v>
                  </c:pt>
                  <c:pt idx="2">
                    <c:v>2014</c:v>
                  </c:pt>
                  <c:pt idx="3">
                    <c:v>2015</c:v>
                  </c:pt>
                  <c:pt idx="4">
                    <c:v>2016</c:v>
                  </c:pt>
                  <c:pt idx="5">
                    <c:v>2017</c:v>
                  </c:pt>
                  <c:pt idx="6">
                    <c:v>2018</c:v>
                  </c:pt>
                  <c:pt idx="7">
                    <c:v>2019</c:v>
                  </c:pt>
                  <c:pt idx="9">
                    <c:v>2012</c:v>
                  </c:pt>
                  <c:pt idx="10">
                    <c:v>2013</c:v>
                  </c:pt>
                  <c:pt idx="11">
                    <c:v>2014</c:v>
                  </c:pt>
                  <c:pt idx="12">
                    <c:v>2015</c:v>
                  </c:pt>
                  <c:pt idx="13">
                    <c:v>2016</c:v>
                  </c:pt>
                  <c:pt idx="14">
                    <c:v>2017</c:v>
                  </c:pt>
                  <c:pt idx="15">
                    <c:v>2018</c:v>
                  </c:pt>
                  <c:pt idx="16">
                    <c:v>2019</c:v>
                  </c:pt>
                  <c:pt idx="18">
                    <c:v>2012</c:v>
                  </c:pt>
                  <c:pt idx="19">
                    <c:v>2013</c:v>
                  </c:pt>
                  <c:pt idx="20">
                    <c:v>2014</c:v>
                  </c:pt>
                  <c:pt idx="21">
                    <c:v>2015</c:v>
                  </c:pt>
                  <c:pt idx="22">
                    <c:v>2016</c:v>
                  </c:pt>
                  <c:pt idx="23">
                    <c:v>2017</c:v>
                  </c:pt>
                  <c:pt idx="24">
                    <c:v>2018</c:v>
                  </c:pt>
                  <c:pt idx="25">
                    <c:v>2019</c:v>
                  </c:pt>
                  <c:pt idx="27">
                    <c:v>2012</c:v>
                  </c:pt>
                  <c:pt idx="28">
                    <c:v>2013</c:v>
                  </c:pt>
                  <c:pt idx="29">
                    <c:v>2014</c:v>
                  </c:pt>
                  <c:pt idx="30">
                    <c:v>2015</c:v>
                  </c:pt>
                  <c:pt idx="31">
                    <c:v>2016</c:v>
                  </c:pt>
                  <c:pt idx="32">
                    <c:v>2017</c:v>
                  </c:pt>
                  <c:pt idx="33">
                    <c:v>2018</c:v>
                  </c:pt>
                  <c:pt idx="34">
                    <c:v>2019</c:v>
                  </c:pt>
                </c:lvl>
                <c:lvl>
                  <c:pt idx="0">
                    <c:v>Midwest</c:v>
                  </c:pt>
                  <c:pt idx="9">
                    <c:v>Northeast</c:v>
                  </c:pt>
                  <c:pt idx="18">
                    <c:v>South</c:v>
                  </c:pt>
                  <c:pt idx="27">
                    <c:v>West</c:v>
                  </c:pt>
                </c:lvl>
              </c:multiLvlStrCache>
            </c:multiLvlStrRef>
          </c:cat>
          <c:val>
            <c:numRef>
              <c:f>'F9'!$C$28:$C$62</c:f>
              <c:numCache>
                <c:formatCode>0.0%</c:formatCode>
                <c:ptCount val="35"/>
                <c:pt idx="0">
                  <c:v>0.687170969867967</c:v>
                </c:pt>
                <c:pt idx="1">
                  <c:v>0.69984836901951875</c:v>
                </c:pt>
                <c:pt idx="2">
                  <c:v>0.71692678500496287</c:v>
                </c:pt>
                <c:pt idx="3">
                  <c:v>0.72970211839812205</c:v>
                </c:pt>
                <c:pt idx="4">
                  <c:v>0.74265846820280634</c:v>
                </c:pt>
                <c:pt idx="5">
                  <c:v>0.75572715526835843</c:v>
                </c:pt>
                <c:pt idx="6">
                  <c:v>0.76410399097393533</c:v>
                </c:pt>
                <c:pt idx="7">
                  <c:v>0.77657627494522663</c:v>
                </c:pt>
                <c:pt idx="9">
                  <c:v>0.76969392107962775</c:v>
                </c:pt>
                <c:pt idx="10">
                  <c:v>0.77639809446509733</c:v>
                </c:pt>
                <c:pt idx="11">
                  <c:v>0.78076014139556416</c:v>
                </c:pt>
                <c:pt idx="12">
                  <c:v>0.78025982177227604</c:v>
                </c:pt>
                <c:pt idx="13">
                  <c:v>0.78268677654178564</c:v>
                </c:pt>
                <c:pt idx="14">
                  <c:v>0.78413380671410449</c:v>
                </c:pt>
                <c:pt idx="15">
                  <c:v>0.78579000390762022</c:v>
                </c:pt>
                <c:pt idx="16">
                  <c:v>0.79516249267694683</c:v>
                </c:pt>
                <c:pt idx="18">
                  <c:v>0.65510029850886264</c:v>
                </c:pt>
                <c:pt idx="19">
                  <c:v>0.66727569573283851</c:v>
                </c:pt>
                <c:pt idx="20">
                  <c:v>0.68046017894807964</c:v>
                </c:pt>
                <c:pt idx="21">
                  <c:v>0.69412294000597807</c:v>
                </c:pt>
                <c:pt idx="22">
                  <c:v>0.71151474900406664</c:v>
                </c:pt>
                <c:pt idx="23">
                  <c:v>0.72658743241221513</c:v>
                </c:pt>
                <c:pt idx="24">
                  <c:v>0.73907465800857608</c:v>
                </c:pt>
                <c:pt idx="25">
                  <c:v>0.75099100171123034</c:v>
                </c:pt>
                <c:pt idx="27">
                  <c:v>0.63267407774693152</c:v>
                </c:pt>
                <c:pt idx="28">
                  <c:v>0.64392543602148955</c:v>
                </c:pt>
                <c:pt idx="29">
                  <c:v>0.64812133767980884</c:v>
                </c:pt>
                <c:pt idx="30">
                  <c:v>0.65469399372932968</c:v>
                </c:pt>
                <c:pt idx="31">
                  <c:v>0.6679856415630735</c:v>
                </c:pt>
                <c:pt idx="32">
                  <c:v>0.67334830837596193</c:v>
                </c:pt>
                <c:pt idx="33">
                  <c:v>0.67878517605013644</c:v>
                </c:pt>
                <c:pt idx="34">
                  <c:v>0.69125343425681207</c:v>
                </c:pt>
              </c:numCache>
            </c:numRef>
          </c:val>
          <c:smooth val="0"/>
          <c:extLst>
            <c:ext xmlns:c16="http://schemas.microsoft.com/office/drawing/2014/chart" uri="{C3380CC4-5D6E-409C-BE32-E72D297353CC}">
              <c16:uniqueId val="{00000000-E68E-4E74-8FE4-CEB50598E6D0}"/>
            </c:ext>
          </c:extLst>
        </c:ser>
        <c:ser>
          <c:idx val="1"/>
          <c:order val="1"/>
          <c:tx>
            <c:strRef>
              <c:f>'F9'!$D$27</c:f>
              <c:strCache>
                <c:ptCount val="1"/>
                <c:pt idx="0">
                  <c:v>25-29</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cat>
            <c:multiLvlStrRef>
              <c:f>'F9'!$A$28:$B$62</c:f>
              <c:multiLvlStrCache>
                <c:ptCount val="35"/>
                <c:lvl>
                  <c:pt idx="0">
                    <c:v>2012</c:v>
                  </c:pt>
                  <c:pt idx="1">
                    <c:v>2013</c:v>
                  </c:pt>
                  <c:pt idx="2">
                    <c:v>2014</c:v>
                  </c:pt>
                  <c:pt idx="3">
                    <c:v>2015</c:v>
                  </c:pt>
                  <c:pt idx="4">
                    <c:v>2016</c:v>
                  </c:pt>
                  <c:pt idx="5">
                    <c:v>2017</c:v>
                  </c:pt>
                  <c:pt idx="6">
                    <c:v>2018</c:v>
                  </c:pt>
                  <c:pt idx="7">
                    <c:v>2019</c:v>
                  </c:pt>
                  <c:pt idx="9">
                    <c:v>2012</c:v>
                  </c:pt>
                  <c:pt idx="10">
                    <c:v>2013</c:v>
                  </c:pt>
                  <c:pt idx="11">
                    <c:v>2014</c:v>
                  </c:pt>
                  <c:pt idx="12">
                    <c:v>2015</c:v>
                  </c:pt>
                  <c:pt idx="13">
                    <c:v>2016</c:v>
                  </c:pt>
                  <c:pt idx="14">
                    <c:v>2017</c:v>
                  </c:pt>
                  <c:pt idx="15">
                    <c:v>2018</c:v>
                  </c:pt>
                  <c:pt idx="16">
                    <c:v>2019</c:v>
                  </c:pt>
                  <c:pt idx="18">
                    <c:v>2012</c:v>
                  </c:pt>
                  <c:pt idx="19">
                    <c:v>2013</c:v>
                  </c:pt>
                  <c:pt idx="20">
                    <c:v>2014</c:v>
                  </c:pt>
                  <c:pt idx="21">
                    <c:v>2015</c:v>
                  </c:pt>
                  <c:pt idx="22">
                    <c:v>2016</c:v>
                  </c:pt>
                  <c:pt idx="23">
                    <c:v>2017</c:v>
                  </c:pt>
                  <c:pt idx="24">
                    <c:v>2018</c:v>
                  </c:pt>
                  <c:pt idx="25">
                    <c:v>2019</c:v>
                  </c:pt>
                  <c:pt idx="27">
                    <c:v>2012</c:v>
                  </c:pt>
                  <c:pt idx="28">
                    <c:v>2013</c:v>
                  </c:pt>
                  <c:pt idx="29">
                    <c:v>2014</c:v>
                  </c:pt>
                  <c:pt idx="30">
                    <c:v>2015</c:v>
                  </c:pt>
                  <c:pt idx="31">
                    <c:v>2016</c:v>
                  </c:pt>
                  <c:pt idx="32">
                    <c:v>2017</c:v>
                  </c:pt>
                  <c:pt idx="33">
                    <c:v>2018</c:v>
                  </c:pt>
                  <c:pt idx="34">
                    <c:v>2019</c:v>
                  </c:pt>
                </c:lvl>
                <c:lvl>
                  <c:pt idx="0">
                    <c:v>Midwest</c:v>
                  </c:pt>
                  <c:pt idx="9">
                    <c:v>Northeast</c:v>
                  </c:pt>
                  <c:pt idx="18">
                    <c:v>South</c:v>
                  </c:pt>
                  <c:pt idx="27">
                    <c:v>West</c:v>
                  </c:pt>
                </c:lvl>
              </c:multiLvlStrCache>
            </c:multiLvlStrRef>
          </c:cat>
          <c:val>
            <c:numRef>
              <c:f>'F9'!$D$28:$D$62</c:f>
              <c:numCache>
                <c:formatCode>0.0%</c:formatCode>
                <c:ptCount val="35"/>
                <c:pt idx="0">
                  <c:v>0.11896578978899873</c:v>
                </c:pt>
                <c:pt idx="1">
                  <c:v>0.11619306531471588</c:v>
                </c:pt>
                <c:pt idx="2">
                  <c:v>0.11308245304478824</c:v>
                </c:pt>
                <c:pt idx="3">
                  <c:v>0.11123374138459306</c:v>
                </c:pt>
                <c:pt idx="4">
                  <c:v>0.10830157534938949</c:v>
                </c:pt>
                <c:pt idx="5">
                  <c:v>0.10387319522392061</c:v>
                </c:pt>
                <c:pt idx="6">
                  <c:v>0.10101539750670609</c:v>
                </c:pt>
                <c:pt idx="7">
                  <c:v>9.6045853688636357E-2</c:v>
                </c:pt>
                <c:pt idx="9">
                  <c:v>9.7626941054804225E-2</c:v>
                </c:pt>
                <c:pt idx="10">
                  <c:v>9.6948881460222291E-2</c:v>
                </c:pt>
                <c:pt idx="11">
                  <c:v>9.7091504570800874E-2</c:v>
                </c:pt>
                <c:pt idx="12">
                  <c:v>9.9043056225944059E-2</c:v>
                </c:pt>
                <c:pt idx="13">
                  <c:v>9.7956936983921244E-2</c:v>
                </c:pt>
                <c:pt idx="14">
                  <c:v>9.8671647692257836E-2</c:v>
                </c:pt>
                <c:pt idx="15">
                  <c:v>9.5794160737161294E-2</c:v>
                </c:pt>
                <c:pt idx="16">
                  <c:v>9.0781202640326963E-2</c:v>
                </c:pt>
                <c:pt idx="18">
                  <c:v>0.13418867472472787</c:v>
                </c:pt>
                <c:pt idx="19">
                  <c:v>0.13014944042132984</c:v>
                </c:pt>
                <c:pt idx="20">
                  <c:v>0.12922418294134388</c:v>
                </c:pt>
                <c:pt idx="21">
                  <c:v>0.12719992774572453</c:v>
                </c:pt>
                <c:pt idx="22">
                  <c:v>0.12249478213352062</c:v>
                </c:pt>
                <c:pt idx="23">
                  <c:v>0.11834024472803875</c:v>
                </c:pt>
                <c:pt idx="24">
                  <c:v>0.11304621071313908</c:v>
                </c:pt>
                <c:pt idx="25">
                  <c:v>0.10774922770860582</c:v>
                </c:pt>
                <c:pt idx="27">
                  <c:v>0.16041103100633378</c:v>
                </c:pt>
                <c:pt idx="28">
                  <c:v>0.1585695935133202</c:v>
                </c:pt>
                <c:pt idx="29">
                  <c:v>0.15931859984764959</c:v>
                </c:pt>
                <c:pt idx="30">
                  <c:v>0.16036064948110565</c:v>
                </c:pt>
                <c:pt idx="31">
                  <c:v>0.15636134154298634</c:v>
                </c:pt>
                <c:pt idx="32">
                  <c:v>0.15468403272994463</c:v>
                </c:pt>
                <c:pt idx="33">
                  <c:v>0.15112278903320767</c:v>
                </c:pt>
                <c:pt idx="34">
                  <c:v>0.14490378860170439</c:v>
                </c:pt>
              </c:numCache>
            </c:numRef>
          </c:val>
          <c:smooth val="0"/>
          <c:extLst>
            <c:ext xmlns:c16="http://schemas.microsoft.com/office/drawing/2014/chart" uri="{C3380CC4-5D6E-409C-BE32-E72D297353CC}">
              <c16:uniqueId val="{00000001-E68E-4E74-8FE4-CEB50598E6D0}"/>
            </c:ext>
          </c:extLst>
        </c:ser>
        <c:ser>
          <c:idx val="2"/>
          <c:order val="2"/>
          <c:tx>
            <c:strRef>
              <c:f>'F9'!$E$27</c:f>
              <c:strCache>
                <c:ptCount val="1"/>
                <c:pt idx="0">
                  <c:v>30-39</c:v>
                </c:pt>
              </c:strCache>
            </c:strRef>
          </c:tx>
          <c:spPr>
            <a:ln w="34925" cap="rnd">
              <a:solidFill>
                <a:schemeClr val="accent3"/>
              </a:solidFill>
              <a:round/>
            </a:ln>
            <a:effectLst>
              <a:outerShdw blurRad="57150" dist="19050" dir="5400000" algn="ctr" rotWithShape="0">
                <a:srgbClr val="000000">
                  <a:alpha val="63000"/>
                </a:srgbClr>
              </a:outerShdw>
            </a:effectLst>
          </c:spPr>
          <c:marker>
            <c:symbol val="none"/>
          </c:marker>
          <c:cat>
            <c:multiLvlStrRef>
              <c:f>'F9'!$A$28:$B$62</c:f>
              <c:multiLvlStrCache>
                <c:ptCount val="35"/>
                <c:lvl>
                  <c:pt idx="0">
                    <c:v>2012</c:v>
                  </c:pt>
                  <c:pt idx="1">
                    <c:v>2013</c:v>
                  </c:pt>
                  <c:pt idx="2">
                    <c:v>2014</c:v>
                  </c:pt>
                  <c:pt idx="3">
                    <c:v>2015</c:v>
                  </c:pt>
                  <c:pt idx="4">
                    <c:v>2016</c:v>
                  </c:pt>
                  <c:pt idx="5">
                    <c:v>2017</c:v>
                  </c:pt>
                  <c:pt idx="6">
                    <c:v>2018</c:v>
                  </c:pt>
                  <c:pt idx="7">
                    <c:v>2019</c:v>
                  </c:pt>
                  <c:pt idx="9">
                    <c:v>2012</c:v>
                  </c:pt>
                  <c:pt idx="10">
                    <c:v>2013</c:v>
                  </c:pt>
                  <c:pt idx="11">
                    <c:v>2014</c:v>
                  </c:pt>
                  <c:pt idx="12">
                    <c:v>2015</c:v>
                  </c:pt>
                  <c:pt idx="13">
                    <c:v>2016</c:v>
                  </c:pt>
                  <c:pt idx="14">
                    <c:v>2017</c:v>
                  </c:pt>
                  <c:pt idx="15">
                    <c:v>2018</c:v>
                  </c:pt>
                  <c:pt idx="16">
                    <c:v>2019</c:v>
                  </c:pt>
                  <c:pt idx="18">
                    <c:v>2012</c:v>
                  </c:pt>
                  <c:pt idx="19">
                    <c:v>2013</c:v>
                  </c:pt>
                  <c:pt idx="20">
                    <c:v>2014</c:v>
                  </c:pt>
                  <c:pt idx="21">
                    <c:v>2015</c:v>
                  </c:pt>
                  <c:pt idx="22">
                    <c:v>2016</c:v>
                  </c:pt>
                  <c:pt idx="23">
                    <c:v>2017</c:v>
                  </c:pt>
                  <c:pt idx="24">
                    <c:v>2018</c:v>
                  </c:pt>
                  <c:pt idx="25">
                    <c:v>2019</c:v>
                  </c:pt>
                  <c:pt idx="27">
                    <c:v>2012</c:v>
                  </c:pt>
                  <c:pt idx="28">
                    <c:v>2013</c:v>
                  </c:pt>
                  <c:pt idx="29">
                    <c:v>2014</c:v>
                  </c:pt>
                  <c:pt idx="30">
                    <c:v>2015</c:v>
                  </c:pt>
                  <c:pt idx="31">
                    <c:v>2016</c:v>
                  </c:pt>
                  <c:pt idx="32">
                    <c:v>2017</c:v>
                  </c:pt>
                  <c:pt idx="33">
                    <c:v>2018</c:v>
                  </c:pt>
                  <c:pt idx="34">
                    <c:v>2019</c:v>
                  </c:pt>
                </c:lvl>
                <c:lvl>
                  <c:pt idx="0">
                    <c:v>Midwest</c:v>
                  </c:pt>
                  <c:pt idx="9">
                    <c:v>Northeast</c:v>
                  </c:pt>
                  <c:pt idx="18">
                    <c:v>South</c:v>
                  </c:pt>
                  <c:pt idx="27">
                    <c:v>West</c:v>
                  </c:pt>
                </c:lvl>
              </c:multiLvlStrCache>
            </c:multiLvlStrRef>
          </c:cat>
          <c:val>
            <c:numRef>
              <c:f>'F9'!$E$28:$E$62</c:f>
              <c:numCache>
                <c:formatCode>0.0%</c:formatCode>
                <c:ptCount val="35"/>
                <c:pt idx="0">
                  <c:v>0.10559187410796098</c:v>
                </c:pt>
                <c:pt idx="1">
                  <c:v>0.10183581486757375</c:v>
                </c:pt>
                <c:pt idx="2">
                  <c:v>9.5828190036680777E-2</c:v>
                </c:pt>
                <c:pt idx="3">
                  <c:v>9.0416450959209652E-2</c:v>
                </c:pt>
                <c:pt idx="4">
                  <c:v>8.5428868170362771E-2</c:v>
                </c:pt>
                <c:pt idx="5">
                  <c:v>8.187144142129274E-2</c:v>
                </c:pt>
                <c:pt idx="6">
                  <c:v>7.8928589434010807E-2</c:v>
                </c:pt>
                <c:pt idx="7">
                  <c:v>7.5901639854677336E-2</c:v>
                </c:pt>
                <c:pt idx="9">
                  <c:v>7.2685155396291959E-2</c:v>
                </c:pt>
                <c:pt idx="10">
                  <c:v>6.9790691820223322E-2</c:v>
                </c:pt>
                <c:pt idx="11">
                  <c:v>6.9554089589214455E-2</c:v>
                </c:pt>
                <c:pt idx="12">
                  <c:v>6.894881694602184E-2</c:v>
                </c:pt>
                <c:pt idx="13">
                  <c:v>7.0469419708840825E-2</c:v>
                </c:pt>
                <c:pt idx="14">
                  <c:v>6.9532757114871308E-2</c:v>
                </c:pt>
                <c:pt idx="15">
                  <c:v>7.183570881698792E-2</c:v>
                </c:pt>
                <c:pt idx="16">
                  <c:v>6.9760613832922355E-2</c:v>
                </c:pt>
                <c:pt idx="18">
                  <c:v>0.11951953539409842</c:v>
                </c:pt>
                <c:pt idx="19">
                  <c:v>0.11393872763181519</c:v>
                </c:pt>
                <c:pt idx="20">
                  <c:v>0.10837681648622584</c:v>
                </c:pt>
                <c:pt idx="21">
                  <c:v>0.1034874531581727</c:v>
                </c:pt>
                <c:pt idx="22">
                  <c:v>9.7807606349646817E-2</c:v>
                </c:pt>
                <c:pt idx="23">
                  <c:v>9.2403690142872974E-2</c:v>
                </c:pt>
                <c:pt idx="24">
                  <c:v>8.9231656453683014E-2</c:v>
                </c:pt>
                <c:pt idx="25">
                  <c:v>8.6206943594121704E-2</c:v>
                </c:pt>
                <c:pt idx="27">
                  <c:v>0.11664765581621023</c:v>
                </c:pt>
                <c:pt idx="28">
                  <c:v>0.11286325047421485</c:v>
                </c:pt>
                <c:pt idx="29">
                  <c:v>0.11169441598027015</c:v>
                </c:pt>
                <c:pt idx="30">
                  <c:v>0.10949141713786412</c:v>
                </c:pt>
                <c:pt idx="31">
                  <c:v>0.10583708327040166</c:v>
                </c:pt>
                <c:pt idx="32">
                  <c:v>0.10486279799002202</c:v>
                </c:pt>
                <c:pt idx="33">
                  <c:v>0.10378006437907075</c:v>
                </c:pt>
                <c:pt idx="34">
                  <c:v>0.10032183872520833</c:v>
                </c:pt>
              </c:numCache>
            </c:numRef>
          </c:val>
          <c:smooth val="0"/>
          <c:extLst>
            <c:ext xmlns:c16="http://schemas.microsoft.com/office/drawing/2014/chart" uri="{C3380CC4-5D6E-409C-BE32-E72D297353CC}">
              <c16:uniqueId val="{00000002-E68E-4E74-8FE4-CEB50598E6D0}"/>
            </c:ext>
          </c:extLst>
        </c:ser>
        <c:ser>
          <c:idx val="3"/>
          <c:order val="3"/>
          <c:tx>
            <c:strRef>
              <c:f>'F9'!$F$27</c:f>
              <c:strCache>
                <c:ptCount val="1"/>
                <c:pt idx="0">
                  <c:v>40-49</c:v>
                </c:pt>
              </c:strCache>
            </c:strRef>
          </c:tx>
          <c:spPr>
            <a:ln w="34925" cap="rnd">
              <a:solidFill>
                <a:schemeClr val="accent4"/>
              </a:solidFill>
              <a:round/>
            </a:ln>
            <a:effectLst>
              <a:outerShdw blurRad="57150" dist="19050" dir="5400000" algn="ctr" rotWithShape="0">
                <a:srgbClr val="000000">
                  <a:alpha val="63000"/>
                </a:srgbClr>
              </a:outerShdw>
            </a:effectLst>
          </c:spPr>
          <c:marker>
            <c:symbol val="none"/>
          </c:marker>
          <c:cat>
            <c:multiLvlStrRef>
              <c:f>'F9'!$A$28:$B$62</c:f>
              <c:multiLvlStrCache>
                <c:ptCount val="35"/>
                <c:lvl>
                  <c:pt idx="0">
                    <c:v>2012</c:v>
                  </c:pt>
                  <c:pt idx="1">
                    <c:v>2013</c:v>
                  </c:pt>
                  <c:pt idx="2">
                    <c:v>2014</c:v>
                  </c:pt>
                  <c:pt idx="3">
                    <c:v>2015</c:v>
                  </c:pt>
                  <c:pt idx="4">
                    <c:v>2016</c:v>
                  </c:pt>
                  <c:pt idx="5">
                    <c:v>2017</c:v>
                  </c:pt>
                  <c:pt idx="6">
                    <c:v>2018</c:v>
                  </c:pt>
                  <c:pt idx="7">
                    <c:v>2019</c:v>
                  </c:pt>
                  <c:pt idx="9">
                    <c:v>2012</c:v>
                  </c:pt>
                  <c:pt idx="10">
                    <c:v>2013</c:v>
                  </c:pt>
                  <c:pt idx="11">
                    <c:v>2014</c:v>
                  </c:pt>
                  <c:pt idx="12">
                    <c:v>2015</c:v>
                  </c:pt>
                  <c:pt idx="13">
                    <c:v>2016</c:v>
                  </c:pt>
                  <c:pt idx="14">
                    <c:v>2017</c:v>
                  </c:pt>
                  <c:pt idx="15">
                    <c:v>2018</c:v>
                  </c:pt>
                  <c:pt idx="16">
                    <c:v>2019</c:v>
                  </c:pt>
                  <c:pt idx="18">
                    <c:v>2012</c:v>
                  </c:pt>
                  <c:pt idx="19">
                    <c:v>2013</c:v>
                  </c:pt>
                  <c:pt idx="20">
                    <c:v>2014</c:v>
                  </c:pt>
                  <c:pt idx="21">
                    <c:v>2015</c:v>
                  </c:pt>
                  <c:pt idx="22">
                    <c:v>2016</c:v>
                  </c:pt>
                  <c:pt idx="23">
                    <c:v>2017</c:v>
                  </c:pt>
                  <c:pt idx="24">
                    <c:v>2018</c:v>
                  </c:pt>
                  <c:pt idx="25">
                    <c:v>2019</c:v>
                  </c:pt>
                  <c:pt idx="27">
                    <c:v>2012</c:v>
                  </c:pt>
                  <c:pt idx="28">
                    <c:v>2013</c:v>
                  </c:pt>
                  <c:pt idx="29">
                    <c:v>2014</c:v>
                  </c:pt>
                  <c:pt idx="30">
                    <c:v>2015</c:v>
                  </c:pt>
                  <c:pt idx="31">
                    <c:v>2016</c:v>
                  </c:pt>
                  <c:pt idx="32">
                    <c:v>2017</c:v>
                  </c:pt>
                  <c:pt idx="33">
                    <c:v>2018</c:v>
                  </c:pt>
                  <c:pt idx="34">
                    <c:v>2019</c:v>
                  </c:pt>
                </c:lvl>
                <c:lvl>
                  <c:pt idx="0">
                    <c:v>Midwest</c:v>
                  </c:pt>
                  <c:pt idx="9">
                    <c:v>Northeast</c:v>
                  </c:pt>
                  <c:pt idx="18">
                    <c:v>South</c:v>
                  </c:pt>
                  <c:pt idx="27">
                    <c:v>West</c:v>
                  </c:pt>
                </c:lvl>
              </c:multiLvlStrCache>
            </c:multiLvlStrRef>
          </c:cat>
          <c:val>
            <c:numRef>
              <c:f>'F9'!$F$28:$F$62</c:f>
              <c:numCache>
                <c:formatCode>0.0%</c:formatCode>
                <c:ptCount val="35"/>
                <c:pt idx="0">
                  <c:v>5.7206680577330776E-2</c:v>
                </c:pt>
                <c:pt idx="1">
                  <c:v>5.2653846112625156E-2</c:v>
                </c:pt>
                <c:pt idx="2">
                  <c:v>4.7948602617020622E-2</c:v>
                </c:pt>
                <c:pt idx="3">
                  <c:v>4.4219915813852886E-2</c:v>
                </c:pt>
                <c:pt idx="4">
                  <c:v>4.084764211657442E-2</c:v>
                </c:pt>
                <c:pt idx="5">
                  <c:v>3.7975603016791822E-2</c:v>
                </c:pt>
                <c:pt idx="6">
                  <c:v>3.6679200935984826E-2</c:v>
                </c:pt>
                <c:pt idx="7">
                  <c:v>3.4106846642006555E-2</c:v>
                </c:pt>
                <c:pt idx="9">
                  <c:v>3.8941210258248572E-2</c:v>
                </c:pt>
                <c:pt idx="10">
                  <c:v>3.6002871099202811E-2</c:v>
                </c:pt>
                <c:pt idx="11">
                  <c:v>3.3275171156970137E-2</c:v>
                </c:pt>
                <c:pt idx="12">
                  <c:v>3.2320256097157073E-2</c:v>
                </c:pt>
                <c:pt idx="13">
                  <c:v>3.1252062592434397E-2</c:v>
                </c:pt>
                <c:pt idx="14">
                  <c:v>3.038597309901327E-2</c:v>
                </c:pt>
                <c:pt idx="15">
                  <c:v>2.9964310344249186E-2</c:v>
                </c:pt>
                <c:pt idx="16">
                  <c:v>2.8863251506982313E-2</c:v>
                </c:pt>
                <c:pt idx="18">
                  <c:v>6.168716656369444E-2</c:v>
                </c:pt>
                <c:pt idx="19">
                  <c:v>5.848365551499192E-2</c:v>
                </c:pt>
                <c:pt idx="20">
                  <c:v>5.3876283105233867E-2</c:v>
                </c:pt>
                <c:pt idx="21">
                  <c:v>4.9395043280993298E-2</c:v>
                </c:pt>
                <c:pt idx="22">
                  <c:v>4.5346086566353284E-2</c:v>
                </c:pt>
                <c:pt idx="23">
                  <c:v>4.1748551361556058E-2</c:v>
                </c:pt>
                <c:pt idx="24">
                  <c:v>3.9118342598918526E-2</c:v>
                </c:pt>
                <c:pt idx="25">
                  <c:v>3.6658306865517895E-2</c:v>
                </c:pt>
                <c:pt idx="27">
                  <c:v>5.7488061061462641E-2</c:v>
                </c:pt>
                <c:pt idx="28">
                  <c:v>5.3203925426475146E-2</c:v>
                </c:pt>
                <c:pt idx="29">
                  <c:v>5.027363150915902E-2</c:v>
                </c:pt>
                <c:pt idx="30">
                  <c:v>4.7049707855484318E-2</c:v>
                </c:pt>
                <c:pt idx="31">
                  <c:v>4.3705325736142449E-2</c:v>
                </c:pt>
                <c:pt idx="32">
                  <c:v>4.3155536382211791E-2</c:v>
                </c:pt>
                <c:pt idx="33">
                  <c:v>4.321352876069668E-2</c:v>
                </c:pt>
                <c:pt idx="34">
                  <c:v>4.140242245167329E-2</c:v>
                </c:pt>
              </c:numCache>
            </c:numRef>
          </c:val>
          <c:smooth val="0"/>
          <c:extLst>
            <c:ext xmlns:c16="http://schemas.microsoft.com/office/drawing/2014/chart" uri="{C3380CC4-5D6E-409C-BE32-E72D297353CC}">
              <c16:uniqueId val="{00000003-E68E-4E74-8FE4-CEB50598E6D0}"/>
            </c:ext>
          </c:extLst>
        </c:ser>
        <c:ser>
          <c:idx val="4"/>
          <c:order val="4"/>
          <c:tx>
            <c:strRef>
              <c:f>'F9'!$G$27</c:f>
              <c:strCache>
                <c:ptCount val="1"/>
                <c:pt idx="0">
                  <c:v>50 and Over</c:v>
                </c:pt>
              </c:strCache>
            </c:strRef>
          </c:tx>
          <c:spPr>
            <a:ln w="34925" cap="rnd">
              <a:solidFill>
                <a:schemeClr val="accent6">
                  <a:lumMod val="50000"/>
                </a:schemeClr>
              </a:solidFill>
              <a:round/>
            </a:ln>
            <a:effectLst>
              <a:outerShdw blurRad="57150" dist="19050" dir="5400000" algn="ctr" rotWithShape="0">
                <a:srgbClr val="000000">
                  <a:alpha val="63000"/>
                </a:srgbClr>
              </a:outerShdw>
            </a:effectLst>
          </c:spPr>
          <c:marker>
            <c:symbol val="none"/>
          </c:marker>
          <c:cat>
            <c:multiLvlStrRef>
              <c:f>'F9'!$A$28:$B$62</c:f>
              <c:multiLvlStrCache>
                <c:ptCount val="35"/>
                <c:lvl>
                  <c:pt idx="0">
                    <c:v>2012</c:v>
                  </c:pt>
                  <c:pt idx="1">
                    <c:v>2013</c:v>
                  </c:pt>
                  <c:pt idx="2">
                    <c:v>2014</c:v>
                  </c:pt>
                  <c:pt idx="3">
                    <c:v>2015</c:v>
                  </c:pt>
                  <c:pt idx="4">
                    <c:v>2016</c:v>
                  </c:pt>
                  <c:pt idx="5">
                    <c:v>2017</c:v>
                  </c:pt>
                  <c:pt idx="6">
                    <c:v>2018</c:v>
                  </c:pt>
                  <c:pt idx="7">
                    <c:v>2019</c:v>
                  </c:pt>
                  <c:pt idx="9">
                    <c:v>2012</c:v>
                  </c:pt>
                  <c:pt idx="10">
                    <c:v>2013</c:v>
                  </c:pt>
                  <c:pt idx="11">
                    <c:v>2014</c:v>
                  </c:pt>
                  <c:pt idx="12">
                    <c:v>2015</c:v>
                  </c:pt>
                  <c:pt idx="13">
                    <c:v>2016</c:v>
                  </c:pt>
                  <c:pt idx="14">
                    <c:v>2017</c:v>
                  </c:pt>
                  <c:pt idx="15">
                    <c:v>2018</c:v>
                  </c:pt>
                  <c:pt idx="16">
                    <c:v>2019</c:v>
                  </c:pt>
                  <c:pt idx="18">
                    <c:v>2012</c:v>
                  </c:pt>
                  <c:pt idx="19">
                    <c:v>2013</c:v>
                  </c:pt>
                  <c:pt idx="20">
                    <c:v>2014</c:v>
                  </c:pt>
                  <c:pt idx="21">
                    <c:v>2015</c:v>
                  </c:pt>
                  <c:pt idx="22">
                    <c:v>2016</c:v>
                  </c:pt>
                  <c:pt idx="23">
                    <c:v>2017</c:v>
                  </c:pt>
                  <c:pt idx="24">
                    <c:v>2018</c:v>
                  </c:pt>
                  <c:pt idx="25">
                    <c:v>2019</c:v>
                  </c:pt>
                  <c:pt idx="27">
                    <c:v>2012</c:v>
                  </c:pt>
                  <c:pt idx="28">
                    <c:v>2013</c:v>
                  </c:pt>
                  <c:pt idx="29">
                    <c:v>2014</c:v>
                  </c:pt>
                  <c:pt idx="30">
                    <c:v>2015</c:v>
                  </c:pt>
                  <c:pt idx="31">
                    <c:v>2016</c:v>
                  </c:pt>
                  <c:pt idx="32">
                    <c:v>2017</c:v>
                  </c:pt>
                  <c:pt idx="33">
                    <c:v>2018</c:v>
                  </c:pt>
                  <c:pt idx="34">
                    <c:v>2019</c:v>
                  </c:pt>
                </c:lvl>
                <c:lvl>
                  <c:pt idx="0">
                    <c:v>Midwest</c:v>
                  </c:pt>
                  <c:pt idx="9">
                    <c:v>Northeast</c:v>
                  </c:pt>
                  <c:pt idx="18">
                    <c:v>South</c:v>
                  </c:pt>
                  <c:pt idx="27">
                    <c:v>West</c:v>
                  </c:pt>
                </c:lvl>
              </c:multiLvlStrCache>
            </c:multiLvlStrRef>
          </c:cat>
          <c:val>
            <c:numRef>
              <c:f>'F9'!$G$28:$G$62</c:f>
              <c:numCache>
                <c:formatCode>0.0%</c:formatCode>
                <c:ptCount val="35"/>
                <c:pt idx="0">
                  <c:v>3.1064685657742577E-2</c:v>
                </c:pt>
                <c:pt idx="1">
                  <c:v>2.9468904685566497E-2</c:v>
                </c:pt>
                <c:pt idx="2">
                  <c:v>2.6213969296547533E-2</c:v>
                </c:pt>
                <c:pt idx="3">
                  <c:v>2.4427773444222291E-2</c:v>
                </c:pt>
                <c:pt idx="4">
                  <c:v>2.2763446160866958E-2</c:v>
                </c:pt>
                <c:pt idx="5">
                  <c:v>2.0552605069636347E-2</c:v>
                </c:pt>
                <c:pt idx="6">
                  <c:v>1.9272821149362941E-2</c:v>
                </c:pt>
                <c:pt idx="7">
                  <c:v>1.7369384869453153E-2</c:v>
                </c:pt>
                <c:pt idx="9">
                  <c:v>2.1052772211027509E-2</c:v>
                </c:pt>
                <c:pt idx="10">
                  <c:v>2.0859461155254336E-2</c:v>
                </c:pt>
                <c:pt idx="11">
                  <c:v>1.9319093287450392E-2</c:v>
                </c:pt>
                <c:pt idx="12">
                  <c:v>1.9428048958600844E-2</c:v>
                </c:pt>
                <c:pt idx="13">
                  <c:v>1.7634804173017934E-2</c:v>
                </c:pt>
                <c:pt idx="14">
                  <c:v>1.7275815379753184E-2</c:v>
                </c:pt>
                <c:pt idx="15">
                  <c:v>1.661581619398143E-2</c:v>
                </c:pt>
                <c:pt idx="16">
                  <c:v>1.5432439342821475E-2</c:v>
                </c:pt>
                <c:pt idx="18">
                  <c:v>2.9504324808616596E-2</c:v>
                </c:pt>
                <c:pt idx="19">
                  <c:v>3.0152480699024476E-2</c:v>
                </c:pt>
                <c:pt idx="20">
                  <c:v>2.8062538519116744E-2</c:v>
                </c:pt>
                <c:pt idx="21">
                  <c:v>2.5794635809131432E-2</c:v>
                </c:pt>
                <c:pt idx="22">
                  <c:v>2.2836775946412636E-2</c:v>
                </c:pt>
                <c:pt idx="23">
                  <c:v>2.0920081355317054E-2</c:v>
                </c:pt>
                <c:pt idx="24">
                  <c:v>1.9529132225683223E-2</c:v>
                </c:pt>
                <c:pt idx="25">
                  <c:v>1.8394520120524289E-2</c:v>
                </c:pt>
                <c:pt idx="27">
                  <c:v>3.277917436906197E-2</c:v>
                </c:pt>
                <c:pt idx="28">
                  <c:v>3.1437794564500382E-2</c:v>
                </c:pt>
                <c:pt idx="29">
                  <c:v>3.0592014983112276E-2</c:v>
                </c:pt>
                <c:pt idx="30">
                  <c:v>2.8404231796216203E-2</c:v>
                </c:pt>
                <c:pt idx="31">
                  <c:v>2.611060788739605E-2</c:v>
                </c:pt>
                <c:pt idx="32">
                  <c:v>2.3949324521859574E-2</c:v>
                </c:pt>
                <c:pt idx="33">
                  <c:v>2.3098441776888485E-2</c:v>
                </c:pt>
                <c:pt idx="34">
                  <c:v>2.2118515964602025E-2</c:v>
                </c:pt>
              </c:numCache>
            </c:numRef>
          </c:val>
          <c:smooth val="0"/>
          <c:extLst>
            <c:ext xmlns:c16="http://schemas.microsoft.com/office/drawing/2014/chart" uri="{C3380CC4-5D6E-409C-BE32-E72D297353CC}">
              <c16:uniqueId val="{00000004-E68E-4E74-8FE4-CEB50598E6D0}"/>
            </c:ext>
          </c:extLst>
        </c:ser>
        <c:dLbls>
          <c:showLegendKey val="0"/>
          <c:showVal val="0"/>
          <c:showCatName val="0"/>
          <c:showSerName val="0"/>
          <c:showPercent val="0"/>
          <c:showBubbleSize val="0"/>
        </c:dLbls>
        <c:smooth val="0"/>
        <c:axId val="2043903168"/>
        <c:axId val="2032337376"/>
      </c:lineChart>
      <c:catAx>
        <c:axId val="2043903168"/>
        <c:scaling>
          <c:orientation val="minMax"/>
        </c:scaling>
        <c:delete val="0"/>
        <c:axPos val="b"/>
        <c:numFmt formatCode="General" sourceLinked="1"/>
        <c:majorTickMark val="none"/>
        <c:minorTickMark val="none"/>
        <c:tickLblPos val="nextTo"/>
        <c:spPr>
          <a:noFill/>
          <a:ln w="9525" cap="flat" cmpd="sng" algn="ctr">
            <a:solidFill>
              <a:schemeClr val="lt1">
                <a:lumMod val="95000"/>
                <a:alpha val="10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032337376"/>
        <c:crosses val="autoZero"/>
        <c:auto val="1"/>
        <c:lblAlgn val="ctr"/>
        <c:lblOffset val="100"/>
        <c:noMultiLvlLbl val="0"/>
      </c:catAx>
      <c:valAx>
        <c:axId val="2032337376"/>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043903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Graduates with Prior Awards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9.9464932777218559E-2"/>
          <c:y val="0.11515271117426111"/>
          <c:w val="0.87752465954032544"/>
          <c:h val="0.66211373578302712"/>
        </c:manualLayout>
      </c:layout>
      <c:lineChart>
        <c:grouping val="standard"/>
        <c:varyColors val="0"/>
        <c:ser>
          <c:idx val="0"/>
          <c:order val="0"/>
          <c:tx>
            <c:strRef>
              <c:f>'F9'!$L$27</c:f>
              <c:strCache>
                <c:ptCount val="1"/>
                <c:pt idx="0">
                  <c:v>Under 25</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cat>
            <c:multiLvlStrRef>
              <c:f>'F9'!$J$28:$K$62</c:f>
              <c:multiLvlStrCache>
                <c:ptCount val="35"/>
                <c:lvl>
                  <c:pt idx="0">
                    <c:v>2012</c:v>
                  </c:pt>
                  <c:pt idx="1">
                    <c:v>2013</c:v>
                  </c:pt>
                  <c:pt idx="2">
                    <c:v>2014</c:v>
                  </c:pt>
                  <c:pt idx="3">
                    <c:v>2015</c:v>
                  </c:pt>
                  <c:pt idx="4">
                    <c:v>2016</c:v>
                  </c:pt>
                  <c:pt idx="5">
                    <c:v>2017</c:v>
                  </c:pt>
                  <c:pt idx="6">
                    <c:v>2018</c:v>
                  </c:pt>
                  <c:pt idx="7">
                    <c:v>2019</c:v>
                  </c:pt>
                  <c:pt idx="9">
                    <c:v>2012</c:v>
                  </c:pt>
                  <c:pt idx="10">
                    <c:v>2013</c:v>
                  </c:pt>
                  <c:pt idx="11">
                    <c:v>2014</c:v>
                  </c:pt>
                  <c:pt idx="12">
                    <c:v>2015</c:v>
                  </c:pt>
                  <c:pt idx="13">
                    <c:v>2016</c:v>
                  </c:pt>
                  <c:pt idx="14">
                    <c:v>2017</c:v>
                  </c:pt>
                  <c:pt idx="15">
                    <c:v>2018</c:v>
                  </c:pt>
                  <c:pt idx="16">
                    <c:v>2019</c:v>
                  </c:pt>
                  <c:pt idx="18">
                    <c:v>2012</c:v>
                  </c:pt>
                  <c:pt idx="19">
                    <c:v>2013</c:v>
                  </c:pt>
                  <c:pt idx="20">
                    <c:v>2014</c:v>
                  </c:pt>
                  <c:pt idx="21">
                    <c:v>2015</c:v>
                  </c:pt>
                  <c:pt idx="22">
                    <c:v>2016</c:v>
                  </c:pt>
                  <c:pt idx="23">
                    <c:v>2017</c:v>
                  </c:pt>
                  <c:pt idx="24">
                    <c:v>2018</c:v>
                  </c:pt>
                  <c:pt idx="25">
                    <c:v>2019</c:v>
                  </c:pt>
                  <c:pt idx="27">
                    <c:v>2012</c:v>
                  </c:pt>
                  <c:pt idx="28">
                    <c:v>2013</c:v>
                  </c:pt>
                  <c:pt idx="29">
                    <c:v>2014</c:v>
                  </c:pt>
                  <c:pt idx="30">
                    <c:v>2015</c:v>
                  </c:pt>
                  <c:pt idx="31">
                    <c:v>2016</c:v>
                  </c:pt>
                  <c:pt idx="32">
                    <c:v>2017</c:v>
                  </c:pt>
                  <c:pt idx="33">
                    <c:v>2018</c:v>
                  </c:pt>
                  <c:pt idx="34">
                    <c:v>2019</c:v>
                  </c:pt>
                </c:lvl>
                <c:lvl>
                  <c:pt idx="0">
                    <c:v>Midwest</c:v>
                  </c:pt>
                  <c:pt idx="9">
                    <c:v>Northeast</c:v>
                  </c:pt>
                  <c:pt idx="18">
                    <c:v>South</c:v>
                  </c:pt>
                  <c:pt idx="27">
                    <c:v>West</c:v>
                  </c:pt>
                </c:lvl>
              </c:multiLvlStrCache>
            </c:multiLvlStrRef>
          </c:cat>
          <c:val>
            <c:numRef>
              <c:f>'F9'!$L$28:$L$62</c:f>
              <c:numCache>
                <c:formatCode>0.0%</c:formatCode>
                <c:ptCount val="35"/>
                <c:pt idx="0">
                  <c:v>0.29020186472152215</c:v>
                </c:pt>
                <c:pt idx="1">
                  <c:v>0.29441227401074666</c:v>
                </c:pt>
                <c:pt idx="2">
                  <c:v>0.30729169481781571</c:v>
                </c:pt>
                <c:pt idx="3">
                  <c:v>0.31697826504016363</c:v>
                </c:pt>
                <c:pt idx="4">
                  <c:v>0.3290905959910535</c:v>
                </c:pt>
                <c:pt idx="5">
                  <c:v>0.34650768611669108</c:v>
                </c:pt>
                <c:pt idx="6">
                  <c:v>0.34810766064579202</c:v>
                </c:pt>
                <c:pt idx="7">
                  <c:v>0.36450467554907068</c:v>
                </c:pt>
                <c:pt idx="9">
                  <c:v>0.35129394651128532</c:v>
                </c:pt>
                <c:pt idx="10">
                  <c:v>0.34743649974617952</c:v>
                </c:pt>
                <c:pt idx="11">
                  <c:v>0.3438089127939522</c:v>
                </c:pt>
                <c:pt idx="12">
                  <c:v>0.34775516570561382</c:v>
                </c:pt>
                <c:pt idx="13">
                  <c:v>0.35180574001113513</c:v>
                </c:pt>
                <c:pt idx="14">
                  <c:v>0.35939363249197231</c:v>
                </c:pt>
                <c:pt idx="15">
                  <c:v>0.35440993974552581</c:v>
                </c:pt>
                <c:pt idx="16">
                  <c:v>0.35965957536817084</c:v>
                </c:pt>
                <c:pt idx="18">
                  <c:v>0.30916029048503257</c:v>
                </c:pt>
                <c:pt idx="19">
                  <c:v>0.31497107038659838</c:v>
                </c:pt>
                <c:pt idx="20">
                  <c:v>0.31476312898957909</c:v>
                </c:pt>
                <c:pt idx="21">
                  <c:v>0.32498973891277383</c:v>
                </c:pt>
                <c:pt idx="22">
                  <c:v>0.33939525884136246</c:v>
                </c:pt>
                <c:pt idx="23">
                  <c:v>0.35199037902829811</c:v>
                </c:pt>
                <c:pt idx="24">
                  <c:v>0.36270535445338509</c:v>
                </c:pt>
                <c:pt idx="25">
                  <c:v>0.37902330028536552</c:v>
                </c:pt>
                <c:pt idx="27">
                  <c:v>0.30635695756228859</c:v>
                </c:pt>
                <c:pt idx="28">
                  <c:v>0.30980212780569655</c:v>
                </c:pt>
                <c:pt idx="29">
                  <c:v>0.30387785450920018</c:v>
                </c:pt>
                <c:pt idx="30">
                  <c:v>0.30794706137075512</c:v>
                </c:pt>
                <c:pt idx="31">
                  <c:v>0.31332898687338318</c:v>
                </c:pt>
                <c:pt idx="32">
                  <c:v>0.30947946234373447</c:v>
                </c:pt>
                <c:pt idx="33">
                  <c:v>0.32585731389228767</c:v>
                </c:pt>
                <c:pt idx="34">
                  <c:v>0.33829476211534282</c:v>
                </c:pt>
              </c:numCache>
            </c:numRef>
          </c:val>
          <c:smooth val="0"/>
          <c:extLst>
            <c:ext xmlns:c16="http://schemas.microsoft.com/office/drawing/2014/chart" uri="{C3380CC4-5D6E-409C-BE32-E72D297353CC}">
              <c16:uniqueId val="{00000000-8A5D-4618-9517-4172393A3AC8}"/>
            </c:ext>
          </c:extLst>
        </c:ser>
        <c:ser>
          <c:idx val="1"/>
          <c:order val="1"/>
          <c:tx>
            <c:strRef>
              <c:f>'F9'!$M$27</c:f>
              <c:strCache>
                <c:ptCount val="1"/>
                <c:pt idx="0">
                  <c:v>25-29</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cat>
            <c:multiLvlStrRef>
              <c:f>'F9'!$J$28:$K$62</c:f>
              <c:multiLvlStrCache>
                <c:ptCount val="35"/>
                <c:lvl>
                  <c:pt idx="0">
                    <c:v>2012</c:v>
                  </c:pt>
                  <c:pt idx="1">
                    <c:v>2013</c:v>
                  </c:pt>
                  <c:pt idx="2">
                    <c:v>2014</c:v>
                  </c:pt>
                  <c:pt idx="3">
                    <c:v>2015</c:v>
                  </c:pt>
                  <c:pt idx="4">
                    <c:v>2016</c:v>
                  </c:pt>
                  <c:pt idx="5">
                    <c:v>2017</c:v>
                  </c:pt>
                  <c:pt idx="6">
                    <c:v>2018</c:v>
                  </c:pt>
                  <c:pt idx="7">
                    <c:v>2019</c:v>
                  </c:pt>
                  <c:pt idx="9">
                    <c:v>2012</c:v>
                  </c:pt>
                  <c:pt idx="10">
                    <c:v>2013</c:v>
                  </c:pt>
                  <c:pt idx="11">
                    <c:v>2014</c:v>
                  </c:pt>
                  <c:pt idx="12">
                    <c:v>2015</c:v>
                  </c:pt>
                  <c:pt idx="13">
                    <c:v>2016</c:v>
                  </c:pt>
                  <c:pt idx="14">
                    <c:v>2017</c:v>
                  </c:pt>
                  <c:pt idx="15">
                    <c:v>2018</c:v>
                  </c:pt>
                  <c:pt idx="16">
                    <c:v>2019</c:v>
                  </c:pt>
                  <c:pt idx="18">
                    <c:v>2012</c:v>
                  </c:pt>
                  <c:pt idx="19">
                    <c:v>2013</c:v>
                  </c:pt>
                  <c:pt idx="20">
                    <c:v>2014</c:v>
                  </c:pt>
                  <c:pt idx="21">
                    <c:v>2015</c:v>
                  </c:pt>
                  <c:pt idx="22">
                    <c:v>2016</c:v>
                  </c:pt>
                  <c:pt idx="23">
                    <c:v>2017</c:v>
                  </c:pt>
                  <c:pt idx="24">
                    <c:v>2018</c:v>
                  </c:pt>
                  <c:pt idx="25">
                    <c:v>2019</c:v>
                  </c:pt>
                  <c:pt idx="27">
                    <c:v>2012</c:v>
                  </c:pt>
                  <c:pt idx="28">
                    <c:v>2013</c:v>
                  </c:pt>
                  <c:pt idx="29">
                    <c:v>2014</c:v>
                  </c:pt>
                  <c:pt idx="30">
                    <c:v>2015</c:v>
                  </c:pt>
                  <c:pt idx="31">
                    <c:v>2016</c:v>
                  </c:pt>
                  <c:pt idx="32">
                    <c:v>2017</c:v>
                  </c:pt>
                  <c:pt idx="33">
                    <c:v>2018</c:v>
                  </c:pt>
                  <c:pt idx="34">
                    <c:v>2019</c:v>
                  </c:pt>
                </c:lvl>
                <c:lvl>
                  <c:pt idx="0">
                    <c:v>Midwest</c:v>
                  </c:pt>
                  <c:pt idx="9">
                    <c:v>Northeast</c:v>
                  </c:pt>
                  <c:pt idx="18">
                    <c:v>South</c:v>
                  </c:pt>
                  <c:pt idx="27">
                    <c:v>West</c:v>
                  </c:pt>
                </c:lvl>
              </c:multiLvlStrCache>
            </c:multiLvlStrRef>
          </c:cat>
          <c:val>
            <c:numRef>
              <c:f>'F9'!$M$28:$M$62</c:f>
              <c:numCache>
                <c:formatCode>0.0%</c:formatCode>
                <c:ptCount val="35"/>
                <c:pt idx="0">
                  <c:v>0.24098318428862925</c:v>
                </c:pt>
                <c:pt idx="1">
                  <c:v>0.24031895454561825</c:v>
                </c:pt>
                <c:pt idx="2">
                  <c:v>0.23873993329284551</c:v>
                </c:pt>
                <c:pt idx="3">
                  <c:v>0.2412033667462993</c:v>
                </c:pt>
                <c:pt idx="4">
                  <c:v>0.24059750616120096</c:v>
                </c:pt>
                <c:pt idx="5">
                  <c:v>0.23718475441713555</c:v>
                </c:pt>
                <c:pt idx="6">
                  <c:v>0.23757043252415777</c:v>
                </c:pt>
                <c:pt idx="7">
                  <c:v>0.2331112542008596</c:v>
                </c:pt>
                <c:pt idx="9">
                  <c:v>0.26304411427729679</c:v>
                </c:pt>
                <c:pt idx="10">
                  <c:v>0.2597072709657236</c:v>
                </c:pt>
                <c:pt idx="11">
                  <c:v>0.26605829532377107</c:v>
                </c:pt>
                <c:pt idx="12">
                  <c:v>0.27063248583393307</c:v>
                </c:pt>
                <c:pt idx="13">
                  <c:v>0.27343330288374251</c:v>
                </c:pt>
                <c:pt idx="14">
                  <c:v>0.27016121838804585</c:v>
                </c:pt>
                <c:pt idx="15">
                  <c:v>0.27233772958473895</c:v>
                </c:pt>
                <c:pt idx="16">
                  <c:v>0.27106802582012884</c:v>
                </c:pt>
                <c:pt idx="18">
                  <c:v>0.25137948452635223</c:v>
                </c:pt>
                <c:pt idx="19">
                  <c:v>0.24933597514365466</c:v>
                </c:pt>
                <c:pt idx="20">
                  <c:v>0.249561442202483</c:v>
                </c:pt>
                <c:pt idx="21">
                  <c:v>0.25140008366429661</c:v>
                </c:pt>
                <c:pt idx="22">
                  <c:v>0.25022881385707257</c:v>
                </c:pt>
                <c:pt idx="23">
                  <c:v>0.24762062933889278</c:v>
                </c:pt>
                <c:pt idx="24">
                  <c:v>0.24803329503238869</c:v>
                </c:pt>
                <c:pt idx="25">
                  <c:v>0.24045018932760345</c:v>
                </c:pt>
                <c:pt idx="27">
                  <c:v>0.26601580318220103</c:v>
                </c:pt>
                <c:pt idx="28">
                  <c:v>0.26546028791979037</c:v>
                </c:pt>
                <c:pt idx="29">
                  <c:v>0.2660124249196652</c:v>
                </c:pt>
                <c:pt idx="30">
                  <c:v>0.27426449866755831</c:v>
                </c:pt>
                <c:pt idx="31">
                  <c:v>0.2717095580015777</c:v>
                </c:pt>
                <c:pt idx="32">
                  <c:v>0.27057864777703944</c:v>
                </c:pt>
                <c:pt idx="33">
                  <c:v>0.27474068107631405</c:v>
                </c:pt>
                <c:pt idx="34">
                  <c:v>0.26492370742837301</c:v>
                </c:pt>
              </c:numCache>
            </c:numRef>
          </c:val>
          <c:smooth val="0"/>
          <c:extLst>
            <c:ext xmlns:c16="http://schemas.microsoft.com/office/drawing/2014/chart" uri="{C3380CC4-5D6E-409C-BE32-E72D297353CC}">
              <c16:uniqueId val="{00000001-8A5D-4618-9517-4172393A3AC8}"/>
            </c:ext>
          </c:extLst>
        </c:ser>
        <c:ser>
          <c:idx val="2"/>
          <c:order val="2"/>
          <c:tx>
            <c:strRef>
              <c:f>'F9'!$N$27</c:f>
              <c:strCache>
                <c:ptCount val="1"/>
                <c:pt idx="0">
                  <c:v>30-39</c:v>
                </c:pt>
              </c:strCache>
            </c:strRef>
          </c:tx>
          <c:spPr>
            <a:ln w="34925" cap="rnd">
              <a:solidFill>
                <a:schemeClr val="accent3"/>
              </a:solidFill>
              <a:round/>
            </a:ln>
            <a:effectLst>
              <a:outerShdw blurRad="57150" dist="19050" dir="5400000" algn="ctr" rotWithShape="0">
                <a:srgbClr val="000000">
                  <a:alpha val="63000"/>
                </a:srgbClr>
              </a:outerShdw>
            </a:effectLst>
          </c:spPr>
          <c:marker>
            <c:symbol val="none"/>
          </c:marker>
          <c:cat>
            <c:multiLvlStrRef>
              <c:f>'F9'!$J$28:$K$62</c:f>
              <c:multiLvlStrCache>
                <c:ptCount val="35"/>
                <c:lvl>
                  <c:pt idx="0">
                    <c:v>2012</c:v>
                  </c:pt>
                  <c:pt idx="1">
                    <c:v>2013</c:v>
                  </c:pt>
                  <c:pt idx="2">
                    <c:v>2014</c:v>
                  </c:pt>
                  <c:pt idx="3">
                    <c:v>2015</c:v>
                  </c:pt>
                  <c:pt idx="4">
                    <c:v>2016</c:v>
                  </c:pt>
                  <c:pt idx="5">
                    <c:v>2017</c:v>
                  </c:pt>
                  <c:pt idx="6">
                    <c:v>2018</c:v>
                  </c:pt>
                  <c:pt idx="7">
                    <c:v>2019</c:v>
                  </c:pt>
                  <c:pt idx="9">
                    <c:v>2012</c:v>
                  </c:pt>
                  <c:pt idx="10">
                    <c:v>2013</c:v>
                  </c:pt>
                  <c:pt idx="11">
                    <c:v>2014</c:v>
                  </c:pt>
                  <c:pt idx="12">
                    <c:v>2015</c:v>
                  </c:pt>
                  <c:pt idx="13">
                    <c:v>2016</c:v>
                  </c:pt>
                  <c:pt idx="14">
                    <c:v>2017</c:v>
                  </c:pt>
                  <c:pt idx="15">
                    <c:v>2018</c:v>
                  </c:pt>
                  <c:pt idx="16">
                    <c:v>2019</c:v>
                  </c:pt>
                  <c:pt idx="18">
                    <c:v>2012</c:v>
                  </c:pt>
                  <c:pt idx="19">
                    <c:v>2013</c:v>
                  </c:pt>
                  <c:pt idx="20">
                    <c:v>2014</c:v>
                  </c:pt>
                  <c:pt idx="21">
                    <c:v>2015</c:v>
                  </c:pt>
                  <c:pt idx="22">
                    <c:v>2016</c:v>
                  </c:pt>
                  <c:pt idx="23">
                    <c:v>2017</c:v>
                  </c:pt>
                  <c:pt idx="24">
                    <c:v>2018</c:v>
                  </c:pt>
                  <c:pt idx="25">
                    <c:v>2019</c:v>
                  </c:pt>
                  <c:pt idx="27">
                    <c:v>2012</c:v>
                  </c:pt>
                  <c:pt idx="28">
                    <c:v>2013</c:v>
                  </c:pt>
                  <c:pt idx="29">
                    <c:v>2014</c:v>
                  </c:pt>
                  <c:pt idx="30">
                    <c:v>2015</c:v>
                  </c:pt>
                  <c:pt idx="31">
                    <c:v>2016</c:v>
                  </c:pt>
                  <c:pt idx="32">
                    <c:v>2017</c:v>
                  </c:pt>
                  <c:pt idx="33">
                    <c:v>2018</c:v>
                  </c:pt>
                  <c:pt idx="34">
                    <c:v>2019</c:v>
                  </c:pt>
                </c:lvl>
                <c:lvl>
                  <c:pt idx="0">
                    <c:v>Midwest</c:v>
                  </c:pt>
                  <c:pt idx="9">
                    <c:v>Northeast</c:v>
                  </c:pt>
                  <c:pt idx="18">
                    <c:v>South</c:v>
                  </c:pt>
                  <c:pt idx="27">
                    <c:v>West</c:v>
                  </c:pt>
                </c:lvl>
              </c:multiLvlStrCache>
            </c:multiLvlStrRef>
          </c:cat>
          <c:val>
            <c:numRef>
              <c:f>'F9'!$N$28:$N$62</c:f>
              <c:numCache>
                <c:formatCode>0.0%</c:formatCode>
                <c:ptCount val="35"/>
                <c:pt idx="0">
                  <c:v>0.25746916862365543</c:v>
                </c:pt>
                <c:pt idx="1">
                  <c:v>0.25768496730150958</c:v>
                </c:pt>
                <c:pt idx="2">
                  <c:v>0.25486880232448084</c:v>
                </c:pt>
                <c:pt idx="3">
                  <c:v>0.25045327274330609</c:v>
                </c:pt>
                <c:pt idx="4">
                  <c:v>0.24622597481259997</c:v>
                </c:pt>
                <c:pt idx="5">
                  <c:v>0.24071689538318775</c:v>
                </c:pt>
                <c:pt idx="6">
                  <c:v>0.23808134103361855</c:v>
                </c:pt>
                <c:pt idx="7">
                  <c:v>0.23245788835530223</c:v>
                </c:pt>
                <c:pt idx="9">
                  <c:v>0.21618144098728254</c:v>
                </c:pt>
                <c:pt idx="10">
                  <c:v>0.21888468981145467</c:v>
                </c:pt>
                <c:pt idx="11">
                  <c:v>0.22179583180256374</c:v>
                </c:pt>
                <c:pt idx="12">
                  <c:v>0.2209442608320879</c:v>
                </c:pt>
                <c:pt idx="13">
                  <c:v>0.21750281172125263</c:v>
                </c:pt>
                <c:pt idx="14">
                  <c:v>0.21938150319249114</c:v>
                </c:pt>
                <c:pt idx="15">
                  <c:v>0.22330013244951169</c:v>
                </c:pt>
                <c:pt idx="16">
                  <c:v>0.22320962901155861</c:v>
                </c:pt>
                <c:pt idx="18">
                  <c:v>0.25170843638982221</c:v>
                </c:pt>
                <c:pt idx="19">
                  <c:v>0.24697947383540109</c:v>
                </c:pt>
                <c:pt idx="20">
                  <c:v>0.24805078026370425</c:v>
                </c:pt>
                <c:pt idx="21">
                  <c:v>0.24378344208466426</c:v>
                </c:pt>
                <c:pt idx="22">
                  <c:v>0.23798369630685529</c:v>
                </c:pt>
                <c:pt idx="23">
                  <c:v>0.23402626593687231</c:v>
                </c:pt>
                <c:pt idx="24">
                  <c:v>0.2302836174542815</c:v>
                </c:pt>
                <c:pt idx="25">
                  <c:v>0.22700281552710383</c:v>
                </c:pt>
                <c:pt idx="27">
                  <c:v>0.24254050378283257</c:v>
                </c:pt>
                <c:pt idx="28">
                  <c:v>0.24283700317692974</c:v>
                </c:pt>
                <c:pt idx="29">
                  <c:v>0.24875216052972399</c:v>
                </c:pt>
                <c:pt idx="30">
                  <c:v>0.24506015091706188</c:v>
                </c:pt>
                <c:pt idx="31">
                  <c:v>0.2459561067226102</c:v>
                </c:pt>
                <c:pt idx="32">
                  <c:v>0.24920566501823363</c:v>
                </c:pt>
                <c:pt idx="33">
                  <c:v>0.23907532772169035</c:v>
                </c:pt>
                <c:pt idx="34">
                  <c:v>0.23723917361346292</c:v>
                </c:pt>
              </c:numCache>
            </c:numRef>
          </c:val>
          <c:smooth val="0"/>
          <c:extLst>
            <c:ext xmlns:c16="http://schemas.microsoft.com/office/drawing/2014/chart" uri="{C3380CC4-5D6E-409C-BE32-E72D297353CC}">
              <c16:uniqueId val="{00000002-8A5D-4618-9517-4172393A3AC8}"/>
            </c:ext>
          </c:extLst>
        </c:ser>
        <c:ser>
          <c:idx val="3"/>
          <c:order val="3"/>
          <c:tx>
            <c:strRef>
              <c:f>'F9'!$O$27</c:f>
              <c:strCache>
                <c:ptCount val="1"/>
                <c:pt idx="0">
                  <c:v>40-49</c:v>
                </c:pt>
              </c:strCache>
            </c:strRef>
          </c:tx>
          <c:spPr>
            <a:ln w="34925" cap="rnd">
              <a:solidFill>
                <a:schemeClr val="accent4"/>
              </a:solidFill>
              <a:round/>
            </a:ln>
            <a:effectLst>
              <a:outerShdw blurRad="57150" dist="19050" dir="5400000" algn="ctr" rotWithShape="0">
                <a:srgbClr val="000000">
                  <a:alpha val="63000"/>
                </a:srgbClr>
              </a:outerShdw>
            </a:effectLst>
          </c:spPr>
          <c:marker>
            <c:symbol val="none"/>
          </c:marker>
          <c:cat>
            <c:multiLvlStrRef>
              <c:f>'F9'!$J$28:$K$62</c:f>
              <c:multiLvlStrCache>
                <c:ptCount val="35"/>
                <c:lvl>
                  <c:pt idx="0">
                    <c:v>2012</c:v>
                  </c:pt>
                  <c:pt idx="1">
                    <c:v>2013</c:v>
                  </c:pt>
                  <c:pt idx="2">
                    <c:v>2014</c:v>
                  </c:pt>
                  <c:pt idx="3">
                    <c:v>2015</c:v>
                  </c:pt>
                  <c:pt idx="4">
                    <c:v>2016</c:v>
                  </c:pt>
                  <c:pt idx="5">
                    <c:v>2017</c:v>
                  </c:pt>
                  <c:pt idx="6">
                    <c:v>2018</c:v>
                  </c:pt>
                  <c:pt idx="7">
                    <c:v>2019</c:v>
                  </c:pt>
                  <c:pt idx="9">
                    <c:v>2012</c:v>
                  </c:pt>
                  <c:pt idx="10">
                    <c:v>2013</c:v>
                  </c:pt>
                  <c:pt idx="11">
                    <c:v>2014</c:v>
                  </c:pt>
                  <c:pt idx="12">
                    <c:v>2015</c:v>
                  </c:pt>
                  <c:pt idx="13">
                    <c:v>2016</c:v>
                  </c:pt>
                  <c:pt idx="14">
                    <c:v>2017</c:v>
                  </c:pt>
                  <c:pt idx="15">
                    <c:v>2018</c:v>
                  </c:pt>
                  <c:pt idx="16">
                    <c:v>2019</c:v>
                  </c:pt>
                  <c:pt idx="18">
                    <c:v>2012</c:v>
                  </c:pt>
                  <c:pt idx="19">
                    <c:v>2013</c:v>
                  </c:pt>
                  <c:pt idx="20">
                    <c:v>2014</c:v>
                  </c:pt>
                  <c:pt idx="21">
                    <c:v>2015</c:v>
                  </c:pt>
                  <c:pt idx="22">
                    <c:v>2016</c:v>
                  </c:pt>
                  <c:pt idx="23">
                    <c:v>2017</c:v>
                  </c:pt>
                  <c:pt idx="24">
                    <c:v>2018</c:v>
                  </c:pt>
                  <c:pt idx="25">
                    <c:v>2019</c:v>
                  </c:pt>
                  <c:pt idx="27">
                    <c:v>2012</c:v>
                  </c:pt>
                  <c:pt idx="28">
                    <c:v>2013</c:v>
                  </c:pt>
                  <c:pt idx="29">
                    <c:v>2014</c:v>
                  </c:pt>
                  <c:pt idx="30">
                    <c:v>2015</c:v>
                  </c:pt>
                  <c:pt idx="31">
                    <c:v>2016</c:v>
                  </c:pt>
                  <c:pt idx="32">
                    <c:v>2017</c:v>
                  </c:pt>
                  <c:pt idx="33">
                    <c:v>2018</c:v>
                  </c:pt>
                  <c:pt idx="34">
                    <c:v>2019</c:v>
                  </c:pt>
                </c:lvl>
                <c:lvl>
                  <c:pt idx="0">
                    <c:v>Midwest</c:v>
                  </c:pt>
                  <c:pt idx="9">
                    <c:v>Northeast</c:v>
                  </c:pt>
                  <c:pt idx="18">
                    <c:v>South</c:v>
                  </c:pt>
                  <c:pt idx="27">
                    <c:v>West</c:v>
                  </c:pt>
                </c:lvl>
              </c:multiLvlStrCache>
            </c:multiLvlStrRef>
          </c:cat>
          <c:val>
            <c:numRef>
              <c:f>'F9'!$O$28:$O$62</c:f>
              <c:numCache>
                <c:formatCode>0.0%</c:formatCode>
                <c:ptCount val="35"/>
                <c:pt idx="0">
                  <c:v>0.139032613702853</c:v>
                </c:pt>
                <c:pt idx="1">
                  <c:v>0.13613592446562814</c:v>
                </c:pt>
                <c:pt idx="2">
                  <c:v>0.13128289084422856</c:v>
                </c:pt>
                <c:pt idx="3">
                  <c:v>0.12629547247871017</c:v>
                </c:pt>
                <c:pt idx="4">
                  <c:v>0.12048886640326345</c:v>
                </c:pt>
                <c:pt idx="5">
                  <c:v>0.11535538010125387</c:v>
                </c:pt>
                <c:pt idx="6">
                  <c:v>0.1163270503842346</c:v>
                </c:pt>
                <c:pt idx="7">
                  <c:v>0.11440128713343471</c:v>
                </c:pt>
                <c:pt idx="9">
                  <c:v>0.11191997970440448</c:v>
                </c:pt>
                <c:pt idx="10">
                  <c:v>0.11360926777392708</c:v>
                </c:pt>
                <c:pt idx="11">
                  <c:v>0.10742568133204744</c:v>
                </c:pt>
                <c:pt idx="12">
                  <c:v>0.10288312303652174</c:v>
                </c:pt>
                <c:pt idx="13">
                  <c:v>0.10096408717161166</c:v>
                </c:pt>
                <c:pt idx="14">
                  <c:v>9.8426245583244129E-2</c:v>
                </c:pt>
                <c:pt idx="15">
                  <c:v>9.7979556339677767E-2</c:v>
                </c:pt>
                <c:pt idx="16">
                  <c:v>9.7003143206565376E-2</c:v>
                </c:pt>
                <c:pt idx="18">
                  <c:v>0.12819537349324076</c:v>
                </c:pt>
                <c:pt idx="19">
                  <c:v>0.12728902532031672</c:v>
                </c:pt>
                <c:pt idx="20">
                  <c:v>0.12413762980316539</c:v>
                </c:pt>
                <c:pt idx="21">
                  <c:v>0.11984700410390968</c:v>
                </c:pt>
                <c:pt idx="22">
                  <c:v>0.11493702129154665</c:v>
                </c:pt>
                <c:pt idx="23">
                  <c:v>0.11120509841887385</c:v>
                </c:pt>
                <c:pt idx="24">
                  <c:v>0.10712055552575707</c:v>
                </c:pt>
                <c:pt idx="25">
                  <c:v>0.10374754686781827</c:v>
                </c:pt>
                <c:pt idx="27">
                  <c:v>0.11791316790986885</c:v>
                </c:pt>
                <c:pt idx="28">
                  <c:v>0.1163897769109475</c:v>
                </c:pt>
                <c:pt idx="29">
                  <c:v>0.11534655970525157</c:v>
                </c:pt>
                <c:pt idx="30">
                  <c:v>0.11073331193124591</c:v>
                </c:pt>
                <c:pt idx="31">
                  <c:v>0.10953708523001385</c:v>
                </c:pt>
                <c:pt idx="32">
                  <c:v>0.11298126285367406</c:v>
                </c:pt>
                <c:pt idx="33">
                  <c:v>0.10571298215341676</c:v>
                </c:pt>
                <c:pt idx="34">
                  <c:v>0.10555813801115654</c:v>
                </c:pt>
              </c:numCache>
            </c:numRef>
          </c:val>
          <c:smooth val="0"/>
          <c:extLst>
            <c:ext xmlns:c16="http://schemas.microsoft.com/office/drawing/2014/chart" uri="{C3380CC4-5D6E-409C-BE32-E72D297353CC}">
              <c16:uniqueId val="{00000003-8A5D-4618-9517-4172393A3AC8}"/>
            </c:ext>
          </c:extLst>
        </c:ser>
        <c:ser>
          <c:idx val="4"/>
          <c:order val="4"/>
          <c:tx>
            <c:strRef>
              <c:f>'F9'!$P$27</c:f>
              <c:strCache>
                <c:ptCount val="1"/>
                <c:pt idx="0">
                  <c:v>50 and Over</c:v>
                </c:pt>
              </c:strCache>
            </c:strRef>
          </c:tx>
          <c:spPr>
            <a:ln w="34925" cap="rnd">
              <a:solidFill>
                <a:schemeClr val="accent6">
                  <a:lumMod val="50000"/>
                </a:schemeClr>
              </a:solidFill>
              <a:round/>
            </a:ln>
            <a:effectLst>
              <a:outerShdw blurRad="57150" dist="19050" dir="5400000" algn="ctr" rotWithShape="0">
                <a:srgbClr val="000000">
                  <a:alpha val="63000"/>
                </a:srgbClr>
              </a:outerShdw>
            </a:effectLst>
          </c:spPr>
          <c:marker>
            <c:symbol val="none"/>
          </c:marker>
          <c:cat>
            <c:multiLvlStrRef>
              <c:f>'F9'!$J$28:$K$62</c:f>
              <c:multiLvlStrCache>
                <c:ptCount val="35"/>
                <c:lvl>
                  <c:pt idx="0">
                    <c:v>2012</c:v>
                  </c:pt>
                  <c:pt idx="1">
                    <c:v>2013</c:v>
                  </c:pt>
                  <c:pt idx="2">
                    <c:v>2014</c:v>
                  </c:pt>
                  <c:pt idx="3">
                    <c:v>2015</c:v>
                  </c:pt>
                  <c:pt idx="4">
                    <c:v>2016</c:v>
                  </c:pt>
                  <c:pt idx="5">
                    <c:v>2017</c:v>
                  </c:pt>
                  <c:pt idx="6">
                    <c:v>2018</c:v>
                  </c:pt>
                  <c:pt idx="7">
                    <c:v>2019</c:v>
                  </c:pt>
                  <c:pt idx="9">
                    <c:v>2012</c:v>
                  </c:pt>
                  <c:pt idx="10">
                    <c:v>2013</c:v>
                  </c:pt>
                  <c:pt idx="11">
                    <c:v>2014</c:v>
                  </c:pt>
                  <c:pt idx="12">
                    <c:v>2015</c:v>
                  </c:pt>
                  <c:pt idx="13">
                    <c:v>2016</c:v>
                  </c:pt>
                  <c:pt idx="14">
                    <c:v>2017</c:v>
                  </c:pt>
                  <c:pt idx="15">
                    <c:v>2018</c:v>
                  </c:pt>
                  <c:pt idx="16">
                    <c:v>2019</c:v>
                  </c:pt>
                  <c:pt idx="18">
                    <c:v>2012</c:v>
                  </c:pt>
                  <c:pt idx="19">
                    <c:v>2013</c:v>
                  </c:pt>
                  <c:pt idx="20">
                    <c:v>2014</c:v>
                  </c:pt>
                  <c:pt idx="21">
                    <c:v>2015</c:v>
                  </c:pt>
                  <c:pt idx="22">
                    <c:v>2016</c:v>
                  </c:pt>
                  <c:pt idx="23">
                    <c:v>2017</c:v>
                  </c:pt>
                  <c:pt idx="24">
                    <c:v>2018</c:v>
                  </c:pt>
                  <c:pt idx="25">
                    <c:v>2019</c:v>
                  </c:pt>
                  <c:pt idx="27">
                    <c:v>2012</c:v>
                  </c:pt>
                  <c:pt idx="28">
                    <c:v>2013</c:v>
                  </c:pt>
                  <c:pt idx="29">
                    <c:v>2014</c:v>
                  </c:pt>
                  <c:pt idx="30">
                    <c:v>2015</c:v>
                  </c:pt>
                  <c:pt idx="31">
                    <c:v>2016</c:v>
                  </c:pt>
                  <c:pt idx="32">
                    <c:v>2017</c:v>
                  </c:pt>
                  <c:pt idx="33">
                    <c:v>2018</c:v>
                  </c:pt>
                  <c:pt idx="34">
                    <c:v>2019</c:v>
                  </c:pt>
                </c:lvl>
                <c:lvl>
                  <c:pt idx="0">
                    <c:v>Midwest</c:v>
                  </c:pt>
                  <c:pt idx="9">
                    <c:v>Northeast</c:v>
                  </c:pt>
                  <c:pt idx="18">
                    <c:v>South</c:v>
                  </c:pt>
                  <c:pt idx="27">
                    <c:v>West</c:v>
                  </c:pt>
                </c:lvl>
              </c:multiLvlStrCache>
            </c:multiLvlStrRef>
          </c:cat>
          <c:val>
            <c:numRef>
              <c:f>'F9'!$P$28:$P$62</c:f>
              <c:numCache>
                <c:formatCode>0.0%</c:formatCode>
                <c:ptCount val="35"/>
                <c:pt idx="0">
                  <c:v>7.2313168663340255E-2</c:v>
                </c:pt>
                <c:pt idx="1">
                  <c:v>7.1447879676497503E-2</c:v>
                </c:pt>
                <c:pt idx="2">
                  <c:v>6.7816678720629311E-2</c:v>
                </c:pt>
                <c:pt idx="3">
                  <c:v>6.5069622991520998E-2</c:v>
                </c:pt>
                <c:pt idx="4">
                  <c:v>6.3597056631882101E-2</c:v>
                </c:pt>
                <c:pt idx="5">
                  <c:v>6.0235283981731697E-2</c:v>
                </c:pt>
                <c:pt idx="6">
                  <c:v>5.9913515412196972E-2</c:v>
                </c:pt>
                <c:pt idx="7">
                  <c:v>5.5524894761332773E-2</c:v>
                </c:pt>
                <c:pt idx="9">
                  <c:v>5.7560518519730923E-2</c:v>
                </c:pt>
                <c:pt idx="10">
                  <c:v>6.0362271702715235E-2</c:v>
                </c:pt>
                <c:pt idx="11">
                  <c:v>6.091127874766547E-2</c:v>
                </c:pt>
                <c:pt idx="12">
                  <c:v>5.7784964591843582E-2</c:v>
                </c:pt>
                <c:pt idx="13">
                  <c:v>5.6294058212258212E-2</c:v>
                </c:pt>
                <c:pt idx="14">
                  <c:v>5.2637400344246542E-2</c:v>
                </c:pt>
                <c:pt idx="15">
                  <c:v>5.1972641880545914E-2</c:v>
                </c:pt>
                <c:pt idx="16">
                  <c:v>4.9059626593576211E-2</c:v>
                </c:pt>
                <c:pt idx="18">
                  <c:v>5.9556415105552193E-2</c:v>
                </c:pt>
                <c:pt idx="19">
                  <c:v>6.1424455314029271E-2</c:v>
                </c:pt>
                <c:pt idx="20">
                  <c:v>6.3487018741068241E-2</c:v>
                </c:pt>
                <c:pt idx="21">
                  <c:v>5.9979731234355613E-2</c:v>
                </c:pt>
                <c:pt idx="22">
                  <c:v>5.7455209703163118E-2</c:v>
                </c:pt>
                <c:pt idx="23">
                  <c:v>5.5157627277063082E-2</c:v>
                </c:pt>
                <c:pt idx="24">
                  <c:v>5.1857177534187629E-2</c:v>
                </c:pt>
                <c:pt idx="25">
                  <c:v>4.9776147992108777E-2</c:v>
                </c:pt>
                <c:pt idx="27">
                  <c:v>6.7173567562808942E-2</c:v>
                </c:pt>
                <c:pt idx="28">
                  <c:v>6.5510804186635935E-2</c:v>
                </c:pt>
                <c:pt idx="29">
                  <c:v>6.6011000336159198E-2</c:v>
                </c:pt>
                <c:pt idx="30">
                  <c:v>6.1994977113378619E-2</c:v>
                </c:pt>
                <c:pt idx="31">
                  <c:v>5.9468263172414999E-2</c:v>
                </c:pt>
                <c:pt idx="32">
                  <c:v>5.7754962007318389E-2</c:v>
                </c:pt>
                <c:pt idx="33">
                  <c:v>5.4613695156291171E-2</c:v>
                </c:pt>
                <c:pt idx="34">
                  <c:v>5.3984218831664689E-2</c:v>
                </c:pt>
              </c:numCache>
            </c:numRef>
          </c:val>
          <c:smooth val="0"/>
          <c:extLst>
            <c:ext xmlns:c16="http://schemas.microsoft.com/office/drawing/2014/chart" uri="{C3380CC4-5D6E-409C-BE32-E72D297353CC}">
              <c16:uniqueId val="{00000004-8A5D-4618-9517-4172393A3AC8}"/>
            </c:ext>
          </c:extLst>
        </c:ser>
        <c:dLbls>
          <c:showLegendKey val="0"/>
          <c:showVal val="0"/>
          <c:showCatName val="0"/>
          <c:showSerName val="0"/>
          <c:showPercent val="0"/>
          <c:showBubbleSize val="0"/>
        </c:dLbls>
        <c:smooth val="0"/>
        <c:axId val="2043903168"/>
        <c:axId val="2032337376"/>
      </c:lineChart>
      <c:catAx>
        <c:axId val="2043903168"/>
        <c:scaling>
          <c:orientation val="minMax"/>
        </c:scaling>
        <c:delete val="0"/>
        <c:axPos val="b"/>
        <c:numFmt formatCode="General" sourceLinked="1"/>
        <c:majorTickMark val="none"/>
        <c:minorTickMark val="none"/>
        <c:tickLblPos val="nextTo"/>
        <c:spPr>
          <a:noFill/>
          <a:ln w="9525" cap="flat" cmpd="sng" algn="ctr">
            <a:solidFill>
              <a:schemeClr val="lt1">
                <a:lumMod val="95000"/>
                <a:alpha val="10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032337376"/>
        <c:crosses val="autoZero"/>
        <c:auto val="1"/>
        <c:lblAlgn val="ctr"/>
        <c:lblOffset val="100"/>
        <c:noMultiLvlLbl val="0"/>
      </c:catAx>
      <c:valAx>
        <c:axId val="2032337376"/>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043903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478100653265691E-2"/>
          <c:y val="6.3730926033252852E-2"/>
          <c:w val="0.95739598919996571"/>
          <c:h val="0.69455977689674198"/>
        </c:manualLayout>
      </c:layout>
      <c:barChart>
        <c:barDir val="col"/>
        <c:grouping val="stacked"/>
        <c:varyColors val="0"/>
        <c:ser>
          <c:idx val="0"/>
          <c:order val="0"/>
          <c:tx>
            <c:strRef>
              <c:f>'F2'!$C$32</c:f>
              <c:strCache>
                <c:ptCount val="1"/>
                <c:pt idx="0">
                  <c:v>First-Time Graduates (No Prior Award)</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'F2'!$A$33:$B$67</c:f>
              <c:multiLvlStrCache>
                <c:ptCount val="35"/>
                <c:lvl>
                  <c:pt idx="0">
                    <c:v>2012-13</c:v>
                  </c:pt>
                  <c:pt idx="1">
                    <c:v>2013-14</c:v>
                  </c:pt>
                  <c:pt idx="2">
                    <c:v>2014-15</c:v>
                  </c:pt>
                  <c:pt idx="3">
                    <c:v>2015-16</c:v>
                  </c:pt>
                  <c:pt idx="4">
                    <c:v>2016-17</c:v>
                  </c:pt>
                  <c:pt idx="5">
                    <c:v>2017-18</c:v>
                  </c:pt>
                  <c:pt idx="6">
                    <c:v>2018-19</c:v>
                  </c:pt>
                  <c:pt idx="7">
                    <c:v>2019-20</c:v>
                  </c:pt>
                  <c:pt idx="9">
                    <c:v>2012-13</c:v>
                  </c:pt>
                  <c:pt idx="10">
                    <c:v>2013-14</c:v>
                  </c:pt>
                  <c:pt idx="11">
                    <c:v>2014-15</c:v>
                  </c:pt>
                  <c:pt idx="12">
                    <c:v>2015-16</c:v>
                  </c:pt>
                  <c:pt idx="13">
                    <c:v>2016-17</c:v>
                  </c:pt>
                  <c:pt idx="14">
                    <c:v>2017-18</c:v>
                  </c:pt>
                  <c:pt idx="15">
                    <c:v>2018-19</c:v>
                  </c:pt>
                  <c:pt idx="16">
                    <c:v>2019-20</c:v>
                  </c:pt>
                  <c:pt idx="18">
                    <c:v>2012-13</c:v>
                  </c:pt>
                  <c:pt idx="19">
                    <c:v>2013-14</c:v>
                  </c:pt>
                  <c:pt idx="20">
                    <c:v>2014-15</c:v>
                  </c:pt>
                  <c:pt idx="21">
                    <c:v>2015-16</c:v>
                  </c:pt>
                  <c:pt idx="22">
                    <c:v>2016-17</c:v>
                  </c:pt>
                  <c:pt idx="23">
                    <c:v>2017-18</c:v>
                  </c:pt>
                  <c:pt idx="24">
                    <c:v>2018-19</c:v>
                  </c:pt>
                  <c:pt idx="25">
                    <c:v>2019-20</c:v>
                  </c:pt>
                  <c:pt idx="27">
                    <c:v>2012-13</c:v>
                  </c:pt>
                  <c:pt idx="28">
                    <c:v>2013-14</c:v>
                  </c:pt>
                  <c:pt idx="29">
                    <c:v>2014-15</c:v>
                  </c:pt>
                  <c:pt idx="30">
                    <c:v>2015-16</c:v>
                  </c:pt>
                  <c:pt idx="31">
                    <c:v>2016-17</c:v>
                  </c:pt>
                  <c:pt idx="32">
                    <c:v>2017-18</c:v>
                  </c:pt>
                  <c:pt idx="33">
                    <c:v>2018-19</c:v>
                  </c:pt>
                  <c:pt idx="34">
                    <c:v>2019-20</c:v>
                  </c:pt>
                </c:lvl>
                <c:lvl>
                  <c:pt idx="0">
                    <c:v>Overall</c:v>
                  </c:pt>
                  <c:pt idx="9">
                    <c:v>BA</c:v>
                  </c:pt>
                  <c:pt idx="18">
                    <c:v>AA</c:v>
                  </c:pt>
                  <c:pt idx="27">
                    <c:v>Certificate</c:v>
                  </c:pt>
                </c:lvl>
              </c:multiLvlStrCache>
            </c:multiLvlStrRef>
          </c:cat>
          <c:val>
            <c:numRef>
              <c:f>'F2'!$C$33:$C$67</c:f>
              <c:numCache>
                <c:formatCode>0.0%</c:formatCode>
                <c:ptCount val="35"/>
                <c:pt idx="0">
                  <c:v>0.76798090419859644</c:v>
                </c:pt>
                <c:pt idx="1">
                  <c:v>0.76460309647542446</c:v>
                </c:pt>
                <c:pt idx="2">
                  <c:v>0.75987935012758956</c:v>
                </c:pt>
                <c:pt idx="3">
                  <c:v>0.75517093844689198</c:v>
                </c:pt>
                <c:pt idx="4">
                  <c:v>0.75010038155709591</c:v>
                </c:pt>
                <c:pt idx="5">
                  <c:v>0.74505776180601069</c:v>
                </c:pt>
                <c:pt idx="6">
                  <c:v>0.74267119847416341</c:v>
                </c:pt>
                <c:pt idx="7">
                  <c:v>0.73562692411831088</c:v>
                </c:pt>
                <c:pt idx="9">
                  <c:v>0.75354717741518373</c:v>
                </c:pt>
                <c:pt idx="10">
                  <c:v>0.75480439927290888</c:v>
                </c:pt>
                <c:pt idx="11">
                  <c:v>0.7502519001384178</c:v>
                </c:pt>
                <c:pt idx="12">
                  <c:v>0.74749326660944493</c:v>
                </c:pt>
                <c:pt idx="13">
                  <c:v>0.74205953195595931</c:v>
                </c:pt>
                <c:pt idx="14">
                  <c:v>0.73881635741927976</c:v>
                </c:pt>
                <c:pt idx="15">
                  <c:v>0.73439079691936437</c:v>
                </c:pt>
                <c:pt idx="16">
                  <c:v>0.73048546502779188</c:v>
                </c:pt>
                <c:pt idx="18">
                  <c:v>0.82366552501025248</c:v>
                </c:pt>
                <c:pt idx="19">
                  <c:v>0.81138649620941139</c:v>
                </c:pt>
                <c:pt idx="20">
                  <c:v>0.81148859579420385</c:v>
                </c:pt>
                <c:pt idx="21">
                  <c:v>0.80499556726125021</c:v>
                </c:pt>
                <c:pt idx="22">
                  <c:v>0.80116133358501351</c:v>
                </c:pt>
                <c:pt idx="23">
                  <c:v>0.79458835909674652</c:v>
                </c:pt>
                <c:pt idx="24">
                  <c:v>0.7975086961772091</c:v>
                </c:pt>
                <c:pt idx="25">
                  <c:v>0.78732037704779523</c:v>
                </c:pt>
                <c:pt idx="27">
                  <c:v>0.72224890415244292</c:v>
                </c:pt>
                <c:pt idx="28">
                  <c:v>0.7210312706986457</c:v>
                </c:pt>
                <c:pt idx="29">
                  <c:v>0.70823619747337341</c:v>
                </c:pt>
                <c:pt idx="30">
                  <c:v>0.70194714660419166</c:v>
                </c:pt>
                <c:pt idx="31">
                  <c:v>0.69751689996193311</c:v>
                </c:pt>
                <c:pt idx="32">
                  <c:v>0.69203125378265185</c:v>
                </c:pt>
                <c:pt idx="33">
                  <c:v>0.68938953419846083</c:v>
                </c:pt>
                <c:pt idx="34">
                  <c:v>0.67786422109831057</c:v>
                </c:pt>
              </c:numCache>
            </c:numRef>
          </c:val>
          <c:extLst>
            <c:ext xmlns:c16="http://schemas.microsoft.com/office/drawing/2014/chart" uri="{C3380CC4-5D6E-409C-BE32-E72D297353CC}">
              <c16:uniqueId val="{00000000-1F54-47C8-BA36-57EA5241DFC9}"/>
            </c:ext>
          </c:extLst>
        </c:ser>
        <c:ser>
          <c:idx val="1"/>
          <c:order val="1"/>
          <c:tx>
            <c:strRef>
              <c:f>'F2'!$D$32</c:f>
              <c:strCache>
                <c:ptCount val="1"/>
                <c:pt idx="0">
                  <c:v>Certificate</c:v>
                </c:pt>
              </c:strCache>
            </c:strRef>
          </c:tx>
          <c:spPr>
            <a:solidFill>
              <a:schemeClr val="accent2">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'F2'!$A$33:$B$67</c:f>
              <c:multiLvlStrCache>
                <c:ptCount val="35"/>
                <c:lvl>
                  <c:pt idx="0">
                    <c:v>2012-13</c:v>
                  </c:pt>
                  <c:pt idx="1">
                    <c:v>2013-14</c:v>
                  </c:pt>
                  <c:pt idx="2">
                    <c:v>2014-15</c:v>
                  </c:pt>
                  <c:pt idx="3">
                    <c:v>2015-16</c:v>
                  </c:pt>
                  <c:pt idx="4">
                    <c:v>2016-17</c:v>
                  </c:pt>
                  <c:pt idx="5">
                    <c:v>2017-18</c:v>
                  </c:pt>
                  <c:pt idx="6">
                    <c:v>2018-19</c:v>
                  </c:pt>
                  <c:pt idx="7">
                    <c:v>2019-20</c:v>
                  </c:pt>
                  <c:pt idx="9">
                    <c:v>2012-13</c:v>
                  </c:pt>
                  <c:pt idx="10">
                    <c:v>2013-14</c:v>
                  </c:pt>
                  <c:pt idx="11">
                    <c:v>2014-15</c:v>
                  </c:pt>
                  <c:pt idx="12">
                    <c:v>2015-16</c:v>
                  </c:pt>
                  <c:pt idx="13">
                    <c:v>2016-17</c:v>
                  </c:pt>
                  <c:pt idx="14">
                    <c:v>2017-18</c:v>
                  </c:pt>
                  <c:pt idx="15">
                    <c:v>2018-19</c:v>
                  </c:pt>
                  <c:pt idx="16">
                    <c:v>2019-20</c:v>
                  </c:pt>
                  <c:pt idx="18">
                    <c:v>2012-13</c:v>
                  </c:pt>
                  <c:pt idx="19">
                    <c:v>2013-14</c:v>
                  </c:pt>
                  <c:pt idx="20">
                    <c:v>2014-15</c:v>
                  </c:pt>
                  <c:pt idx="21">
                    <c:v>2015-16</c:v>
                  </c:pt>
                  <c:pt idx="22">
                    <c:v>2016-17</c:v>
                  </c:pt>
                  <c:pt idx="23">
                    <c:v>2017-18</c:v>
                  </c:pt>
                  <c:pt idx="24">
                    <c:v>2018-19</c:v>
                  </c:pt>
                  <c:pt idx="25">
                    <c:v>2019-20</c:v>
                  </c:pt>
                  <c:pt idx="27">
                    <c:v>2012-13</c:v>
                  </c:pt>
                  <c:pt idx="28">
                    <c:v>2013-14</c:v>
                  </c:pt>
                  <c:pt idx="29">
                    <c:v>2014-15</c:v>
                  </c:pt>
                  <c:pt idx="30">
                    <c:v>2015-16</c:v>
                  </c:pt>
                  <c:pt idx="31">
                    <c:v>2016-17</c:v>
                  </c:pt>
                  <c:pt idx="32">
                    <c:v>2017-18</c:v>
                  </c:pt>
                  <c:pt idx="33">
                    <c:v>2018-19</c:v>
                  </c:pt>
                  <c:pt idx="34">
                    <c:v>2019-20</c:v>
                  </c:pt>
                </c:lvl>
                <c:lvl>
                  <c:pt idx="0">
                    <c:v>Overall</c:v>
                  </c:pt>
                  <c:pt idx="9">
                    <c:v>BA</c:v>
                  </c:pt>
                  <c:pt idx="18">
                    <c:v>AA</c:v>
                  </c:pt>
                  <c:pt idx="27">
                    <c:v>Certificate</c:v>
                  </c:pt>
                </c:lvl>
              </c:multiLvlStrCache>
            </c:multiLvlStrRef>
          </c:cat>
          <c:val>
            <c:numRef>
              <c:f>'F2'!$D$33:$D$67</c:f>
              <c:numCache>
                <c:formatCode>0.0%</c:formatCode>
                <c:ptCount val="35"/>
                <c:pt idx="0">
                  <c:v>4.0792156279221753E-2</c:v>
                </c:pt>
                <c:pt idx="1">
                  <c:v>4.3095399167950438E-2</c:v>
                </c:pt>
                <c:pt idx="2">
                  <c:v>4.4668557687437278E-2</c:v>
                </c:pt>
                <c:pt idx="3">
                  <c:v>4.651202937918425E-2</c:v>
                </c:pt>
                <c:pt idx="4">
                  <c:v>4.7542730558864939E-2</c:v>
                </c:pt>
                <c:pt idx="5">
                  <c:v>4.8843124396812293E-2</c:v>
                </c:pt>
                <c:pt idx="6">
                  <c:v>4.9202364514154356E-2</c:v>
                </c:pt>
                <c:pt idx="7">
                  <c:v>5.1909100832342438E-2</c:v>
                </c:pt>
                <c:pt idx="9">
                  <c:v>1.3529436139798883E-2</c:v>
                </c:pt>
                <c:pt idx="10">
                  <c:v>1.3498961107602485E-2</c:v>
                </c:pt>
                <c:pt idx="11">
                  <c:v>1.3709113529471767E-2</c:v>
                </c:pt>
                <c:pt idx="12">
                  <c:v>1.3832405576783977E-2</c:v>
                </c:pt>
                <c:pt idx="13">
                  <c:v>1.4344651002478895E-2</c:v>
                </c:pt>
                <c:pt idx="14">
                  <c:v>1.4760487877721787E-2</c:v>
                </c:pt>
                <c:pt idx="15">
                  <c:v>1.4895576563912438E-2</c:v>
                </c:pt>
                <c:pt idx="16">
                  <c:v>1.5693147616036848E-2</c:v>
                </c:pt>
                <c:pt idx="18">
                  <c:v>6.8789111277240481E-2</c:v>
                </c:pt>
                <c:pt idx="19">
                  <c:v>7.4966030393278135E-2</c:v>
                </c:pt>
                <c:pt idx="20">
                  <c:v>7.6749532899520481E-2</c:v>
                </c:pt>
                <c:pt idx="21">
                  <c:v>8.0303784845102422E-2</c:v>
                </c:pt>
                <c:pt idx="22">
                  <c:v>7.9428797285191505E-2</c:v>
                </c:pt>
                <c:pt idx="23">
                  <c:v>8.3235034231631699E-2</c:v>
                </c:pt>
                <c:pt idx="24">
                  <c:v>8.5392924277631704E-2</c:v>
                </c:pt>
                <c:pt idx="25">
                  <c:v>9.1666851340039962E-2</c:v>
                </c:pt>
                <c:pt idx="27">
                  <c:v>7.8131833704119899E-2</c:v>
                </c:pt>
                <c:pt idx="28">
                  <c:v>8.2210033880008263E-2</c:v>
                </c:pt>
                <c:pt idx="29">
                  <c:v>8.8238759650198811E-2</c:v>
                </c:pt>
                <c:pt idx="30">
                  <c:v>9.4265164633680509E-2</c:v>
                </c:pt>
                <c:pt idx="31">
                  <c:v>0.10179688932931893</c:v>
                </c:pt>
                <c:pt idx="32">
                  <c:v>0.10094449790592393</c:v>
                </c:pt>
                <c:pt idx="33">
                  <c:v>9.9404856617517079E-2</c:v>
                </c:pt>
                <c:pt idx="34">
                  <c:v>0.10872888641538034</c:v>
                </c:pt>
              </c:numCache>
            </c:numRef>
          </c:val>
          <c:extLst>
            <c:ext xmlns:c16="http://schemas.microsoft.com/office/drawing/2014/chart" uri="{C3380CC4-5D6E-409C-BE32-E72D297353CC}">
              <c16:uniqueId val="{00000001-1F54-47C8-BA36-57EA5241DFC9}"/>
            </c:ext>
          </c:extLst>
        </c:ser>
        <c:ser>
          <c:idx val="2"/>
          <c:order val="2"/>
          <c:tx>
            <c:strRef>
              <c:f>'F2'!$E$32</c:f>
              <c:strCache>
                <c:ptCount val="1"/>
                <c:pt idx="0">
                  <c:v>AA</c:v>
                </c:pt>
              </c:strCache>
            </c:strRef>
          </c:tx>
          <c:spPr>
            <a:solidFill>
              <a:schemeClr val="accent3">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'F2'!$A$33:$B$67</c:f>
              <c:multiLvlStrCache>
                <c:ptCount val="35"/>
                <c:lvl>
                  <c:pt idx="0">
                    <c:v>2012-13</c:v>
                  </c:pt>
                  <c:pt idx="1">
                    <c:v>2013-14</c:v>
                  </c:pt>
                  <c:pt idx="2">
                    <c:v>2014-15</c:v>
                  </c:pt>
                  <c:pt idx="3">
                    <c:v>2015-16</c:v>
                  </c:pt>
                  <c:pt idx="4">
                    <c:v>2016-17</c:v>
                  </c:pt>
                  <c:pt idx="5">
                    <c:v>2017-18</c:v>
                  </c:pt>
                  <c:pt idx="6">
                    <c:v>2018-19</c:v>
                  </c:pt>
                  <c:pt idx="7">
                    <c:v>2019-20</c:v>
                  </c:pt>
                  <c:pt idx="9">
                    <c:v>2012-13</c:v>
                  </c:pt>
                  <c:pt idx="10">
                    <c:v>2013-14</c:v>
                  </c:pt>
                  <c:pt idx="11">
                    <c:v>2014-15</c:v>
                  </c:pt>
                  <c:pt idx="12">
                    <c:v>2015-16</c:v>
                  </c:pt>
                  <c:pt idx="13">
                    <c:v>2016-17</c:v>
                  </c:pt>
                  <c:pt idx="14">
                    <c:v>2017-18</c:v>
                  </c:pt>
                  <c:pt idx="15">
                    <c:v>2018-19</c:v>
                  </c:pt>
                  <c:pt idx="16">
                    <c:v>2019-20</c:v>
                  </c:pt>
                  <c:pt idx="18">
                    <c:v>2012-13</c:v>
                  </c:pt>
                  <c:pt idx="19">
                    <c:v>2013-14</c:v>
                  </c:pt>
                  <c:pt idx="20">
                    <c:v>2014-15</c:v>
                  </c:pt>
                  <c:pt idx="21">
                    <c:v>2015-16</c:v>
                  </c:pt>
                  <c:pt idx="22">
                    <c:v>2016-17</c:v>
                  </c:pt>
                  <c:pt idx="23">
                    <c:v>2017-18</c:v>
                  </c:pt>
                  <c:pt idx="24">
                    <c:v>2018-19</c:v>
                  </c:pt>
                  <c:pt idx="25">
                    <c:v>2019-20</c:v>
                  </c:pt>
                  <c:pt idx="27">
                    <c:v>2012-13</c:v>
                  </c:pt>
                  <c:pt idx="28">
                    <c:v>2013-14</c:v>
                  </c:pt>
                  <c:pt idx="29">
                    <c:v>2014-15</c:v>
                  </c:pt>
                  <c:pt idx="30">
                    <c:v>2015-16</c:v>
                  </c:pt>
                  <c:pt idx="31">
                    <c:v>2016-17</c:v>
                  </c:pt>
                  <c:pt idx="32">
                    <c:v>2017-18</c:v>
                  </c:pt>
                  <c:pt idx="33">
                    <c:v>2018-19</c:v>
                  </c:pt>
                  <c:pt idx="34">
                    <c:v>2019-20</c:v>
                  </c:pt>
                </c:lvl>
                <c:lvl>
                  <c:pt idx="0">
                    <c:v>Overall</c:v>
                  </c:pt>
                  <c:pt idx="9">
                    <c:v>BA</c:v>
                  </c:pt>
                  <c:pt idx="18">
                    <c:v>AA</c:v>
                  </c:pt>
                  <c:pt idx="27">
                    <c:v>Certificate</c:v>
                  </c:pt>
                </c:lvl>
              </c:multiLvlStrCache>
            </c:multiLvlStrRef>
          </c:cat>
          <c:val>
            <c:numRef>
              <c:f>'F2'!$E$33:$E$67</c:f>
              <c:numCache>
                <c:formatCode>0.0%</c:formatCode>
                <c:ptCount val="35"/>
                <c:pt idx="0">
                  <c:v>0.14037668765891895</c:v>
                </c:pt>
                <c:pt idx="1">
                  <c:v>0.14090379769548833</c:v>
                </c:pt>
                <c:pt idx="2">
                  <c:v>0.14330600110061534</c:v>
                </c:pt>
                <c:pt idx="3">
                  <c:v>0.14726157936106529</c:v>
                </c:pt>
                <c:pt idx="4">
                  <c:v>0.15149514366493377</c:v>
                </c:pt>
                <c:pt idx="5">
                  <c:v>0.15416943621371546</c:v>
                </c:pt>
                <c:pt idx="6">
                  <c:v>0.15527829000321131</c:v>
                </c:pt>
                <c:pt idx="7">
                  <c:v>0.16002042571055911</c:v>
                </c:pt>
                <c:pt idx="9">
                  <c:v>0.2004867236988653</c:v>
                </c:pt>
                <c:pt idx="10">
                  <c:v>0.19879142449382681</c:v>
                </c:pt>
                <c:pt idx="11">
                  <c:v>0.20240705692461125</c:v>
                </c:pt>
                <c:pt idx="12">
                  <c:v>0.20519958926785628</c:v>
                </c:pt>
                <c:pt idx="13">
                  <c:v>0.21007615102515451</c:v>
                </c:pt>
                <c:pt idx="14">
                  <c:v>0.21309959276029553</c:v>
                </c:pt>
                <c:pt idx="15">
                  <c:v>0.21686875540086892</c:v>
                </c:pt>
                <c:pt idx="16">
                  <c:v>0.22006520103272664</c:v>
                </c:pt>
                <c:pt idx="18">
                  <c:v>6.9366447164557046E-2</c:v>
                </c:pt>
                <c:pt idx="19">
                  <c:v>7.3545721478380607E-2</c:v>
                </c:pt>
                <c:pt idx="20">
                  <c:v>7.2098521129713322E-2</c:v>
                </c:pt>
                <c:pt idx="21">
                  <c:v>7.5513902868711277E-2</c:v>
                </c:pt>
                <c:pt idx="22">
                  <c:v>7.8985419584540029E-2</c:v>
                </c:pt>
                <c:pt idx="23">
                  <c:v>8.0900435140214513E-2</c:v>
                </c:pt>
                <c:pt idx="24">
                  <c:v>7.6723288507918166E-2</c:v>
                </c:pt>
                <c:pt idx="25">
                  <c:v>7.9806222167157492E-2</c:v>
                </c:pt>
                <c:pt idx="27">
                  <c:v>7.2926220720711782E-2</c:v>
                </c:pt>
                <c:pt idx="28">
                  <c:v>7.2234454496264561E-2</c:v>
                </c:pt>
                <c:pt idx="29">
                  <c:v>7.5735865191066329E-2</c:v>
                </c:pt>
                <c:pt idx="30">
                  <c:v>8.081277534441926E-2</c:v>
                </c:pt>
                <c:pt idx="31">
                  <c:v>8.0393526289837494E-2</c:v>
                </c:pt>
                <c:pt idx="32">
                  <c:v>8.4061962863437187E-2</c:v>
                </c:pt>
                <c:pt idx="33">
                  <c:v>8.4418175335619933E-2</c:v>
                </c:pt>
                <c:pt idx="34">
                  <c:v>8.6253741708724879E-2</c:v>
                </c:pt>
              </c:numCache>
            </c:numRef>
          </c:val>
          <c:extLst>
            <c:ext xmlns:c16="http://schemas.microsoft.com/office/drawing/2014/chart" uri="{C3380CC4-5D6E-409C-BE32-E72D297353CC}">
              <c16:uniqueId val="{00000002-1F54-47C8-BA36-57EA5241DFC9}"/>
            </c:ext>
          </c:extLst>
        </c:ser>
        <c:ser>
          <c:idx val="3"/>
          <c:order val="3"/>
          <c:tx>
            <c:strRef>
              <c:f>'F2'!$F$32</c:f>
              <c:strCache>
                <c:ptCount val="1"/>
                <c:pt idx="0">
                  <c:v>BA+</c:v>
                </c:pt>
              </c:strCache>
            </c:strRef>
          </c:tx>
          <c:spPr>
            <a:solidFill>
              <a:schemeClr val="accent4">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'F2'!$A$33:$B$67</c:f>
              <c:multiLvlStrCache>
                <c:ptCount val="35"/>
                <c:lvl>
                  <c:pt idx="0">
                    <c:v>2012-13</c:v>
                  </c:pt>
                  <c:pt idx="1">
                    <c:v>2013-14</c:v>
                  </c:pt>
                  <c:pt idx="2">
                    <c:v>2014-15</c:v>
                  </c:pt>
                  <c:pt idx="3">
                    <c:v>2015-16</c:v>
                  </c:pt>
                  <c:pt idx="4">
                    <c:v>2016-17</c:v>
                  </c:pt>
                  <c:pt idx="5">
                    <c:v>2017-18</c:v>
                  </c:pt>
                  <c:pt idx="6">
                    <c:v>2018-19</c:v>
                  </c:pt>
                  <c:pt idx="7">
                    <c:v>2019-20</c:v>
                  </c:pt>
                  <c:pt idx="9">
                    <c:v>2012-13</c:v>
                  </c:pt>
                  <c:pt idx="10">
                    <c:v>2013-14</c:v>
                  </c:pt>
                  <c:pt idx="11">
                    <c:v>2014-15</c:v>
                  </c:pt>
                  <c:pt idx="12">
                    <c:v>2015-16</c:v>
                  </c:pt>
                  <c:pt idx="13">
                    <c:v>2016-17</c:v>
                  </c:pt>
                  <c:pt idx="14">
                    <c:v>2017-18</c:v>
                  </c:pt>
                  <c:pt idx="15">
                    <c:v>2018-19</c:v>
                  </c:pt>
                  <c:pt idx="16">
                    <c:v>2019-20</c:v>
                  </c:pt>
                  <c:pt idx="18">
                    <c:v>2012-13</c:v>
                  </c:pt>
                  <c:pt idx="19">
                    <c:v>2013-14</c:v>
                  </c:pt>
                  <c:pt idx="20">
                    <c:v>2014-15</c:v>
                  </c:pt>
                  <c:pt idx="21">
                    <c:v>2015-16</c:v>
                  </c:pt>
                  <c:pt idx="22">
                    <c:v>2016-17</c:v>
                  </c:pt>
                  <c:pt idx="23">
                    <c:v>2017-18</c:v>
                  </c:pt>
                  <c:pt idx="24">
                    <c:v>2018-19</c:v>
                  </c:pt>
                  <c:pt idx="25">
                    <c:v>2019-20</c:v>
                  </c:pt>
                  <c:pt idx="27">
                    <c:v>2012-13</c:v>
                  </c:pt>
                  <c:pt idx="28">
                    <c:v>2013-14</c:v>
                  </c:pt>
                  <c:pt idx="29">
                    <c:v>2014-15</c:v>
                  </c:pt>
                  <c:pt idx="30">
                    <c:v>2015-16</c:v>
                  </c:pt>
                  <c:pt idx="31">
                    <c:v>2016-17</c:v>
                  </c:pt>
                  <c:pt idx="32">
                    <c:v>2017-18</c:v>
                  </c:pt>
                  <c:pt idx="33">
                    <c:v>2018-19</c:v>
                  </c:pt>
                  <c:pt idx="34">
                    <c:v>2019-20</c:v>
                  </c:pt>
                </c:lvl>
                <c:lvl>
                  <c:pt idx="0">
                    <c:v>Overall</c:v>
                  </c:pt>
                  <c:pt idx="9">
                    <c:v>BA</c:v>
                  </c:pt>
                  <c:pt idx="18">
                    <c:v>AA</c:v>
                  </c:pt>
                  <c:pt idx="27">
                    <c:v>Certificate</c:v>
                  </c:pt>
                </c:lvl>
              </c:multiLvlStrCache>
            </c:multiLvlStrRef>
          </c:cat>
          <c:val>
            <c:numRef>
              <c:f>'F2'!$F$33:$F$67</c:f>
              <c:numCache>
                <c:formatCode>0.0%</c:formatCode>
                <c:ptCount val="35"/>
                <c:pt idx="0">
                  <c:v>5.0850251863262981E-2</c:v>
                </c:pt>
                <c:pt idx="1">
                  <c:v>5.1397706661136612E-2</c:v>
                </c:pt>
                <c:pt idx="2">
                  <c:v>5.2146091084357901E-2</c:v>
                </c:pt>
                <c:pt idx="3">
                  <c:v>5.1055452812858386E-2</c:v>
                </c:pt>
                <c:pt idx="4">
                  <c:v>5.0861744219105387E-2</c:v>
                </c:pt>
                <c:pt idx="5">
                  <c:v>5.1929677583461613E-2</c:v>
                </c:pt>
                <c:pt idx="6">
                  <c:v>5.2848147008471E-2</c:v>
                </c:pt>
                <c:pt idx="7">
                  <c:v>5.2443549338787414E-2</c:v>
                </c:pt>
                <c:pt idx="9">
                  <c:v>3.2436662746152152E-2</c:v>
                </c:pt>
                <c:pt idx="10">
                  <c:v>3.2905215125661802E-2</c:v>
                </c:pt>
                <c:pt idx="11">
                  <c:v>3.3631929407499289E-2</c:v>
                </c:pt>
                <c:pt idx="12">
                  <c:v>3.3474738545914699E-2</c:v>
                </c:pt>
                <c:pt idx="13">
                  <c:v>3.3519666016407219E-2</c:v>
                </c:pt>
                <c:pt idx="14">
                  <c:v>3.3323561942702966E-2</c:v>
                </c:pt>
                <c:pt idx="15">
                  <c:v>3.3844871115854366E-2</c:v>
                </c:pt>
                <c:pt idx="16">
                  <c:v>3.375618632344473E-2</c:v>
                </c:pt>
                <c:pt idx="18">
                  <c:v>3.8178916547950081E-2</c:v>
                </c:pt>
                <c:pt idx="19">
                  <c:v>4.0101751918929923E-2</c:v>
                </c:pt>
                <c:pt idx="20">
                  <c:v>3.9663350176562452E-2</c:v>
                </c:pt>
                <c:pt idx="21">
                  <c:v>3.9186745024936097E-2</c:v>
                </c:pt>
                <c:pt idx="22">
                  <c:v>4.0424449545254974E-2</c:v>
                </c:pt>
                <c:pt idx="23">
                  <c:v>4.1276171531407106E-2</c:v>
                </c:pt>
                <c:pt idx="24">
                  <c:v>4.0375091037241011E-2</c:v>
                </c:pt>
                <c:pt idx="25">
                  <c:v>4.1206549445007339E-2</c:v>
                </c:pt>
                <c:pt idx="27">
                  <c:v>0.12669304142272536</c:v>
                </c:pt>
                <c:pt idx="28">
                  <c:v>0.12452424092508156</c:v>
                </c:pt>
                <c:pt idx="29">
                  <c:v>0.12778917768536149</c:v>
                </c:pt>
                <c:pt idx="30">
                  <c:v>0.12297491341770864</c:v>
                </c:pt>
                <c:pt idx="31">
                  <c:v>0.1202926844189105</c:v>
                </c:pt>
                <c:pt idx="32">
                  <c:v>0.12296228544798703</c:v>
                </c:pt>
                <c:pt idx="33">
                  <c:v>0.12678743384840235</c:v>
                </c:pt>
                <c:pt idx="34">
                  <c:v>0.12715315077758416</c:v>
                </c:pt>
              </c:numCache>
            </c:numRef>
          </c:val>
          <c:extLst>
            <c:ext xmlns:c16="http://schemas.microsoft.com/office/drawing/2014/chart" uri="{C3380CC4-5D6E-409C-BE32-E72D297353CC}">
              <c16:uniqueId val="{00000009-1F54-47C8-BA36-57EA5241DFC9}"/>
            </c:ext>
          </c:extLst>
        </c:ser>
        <c:dLbls>
          <c:dLblPos val="ctr"/>
          <c:showLegendKey val="0"/>
          <c:showVal val="1"/>
          <c:showCatName val="0"/>
          <c:showSerName val="0"/>
          <c:showPercent val="0"/>
          <c:showBubbleSize val="0"/>
        </c:dLbls>
        <c:gapWidth val="50"/>
        <c:overlap val="100"/>
        <c:axId val="193624207"/>
        <c:axId val="1774648143"/>
      </c:barChart>
      <c:catAx>
        <c:axId val="193624207"/>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74648143"/>
        <c:crosses val="autoZero"/>
        <c:auto val="1"/>
        <c:lblAlgn val="ctr"/>
        <c:lblOffset val="100"/>
        <c:noMultiLvlLbl val="0"/>
      </c:catAx>
      <c:valAx>
        <c:axId val="1774648143"/>
        <c:scaling>
          <c:orientation val="minMax"/>
          <c:max val="1"/>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6242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n-US"/>
              <a:t>Figure 3. 2019-20</a:t>
            </a:r>
            <a:r>
              <a:rPr lang="en-US" baseline="0"/>
              <a:t> </a:t>
            </a:r>
            <a:r>
              <a:rPr lang="en-US"/>
              <a:t>College Graduate Profile </a:t>
            </a:r>
          </a:p>
          <a:p>
            <a:pPr>
              <a:defRPr/>
            </a:pPr>
            <a:r>
              <a:rPr lang="en-US" sz="1200"/>
              <a:t>(N=3.7M)</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n-US"/>
        </a:p>
      </c:txPr>
    </c:title>
    <c:autoTitleDeleted val="0"/>
    <c:plotArea>
      <c:layout>
        <c:manualLayout>
          <c:layoutTarget val="inner"/>
          <c:xMode val="edge"/>
          <c:yMode val="edge"/>
          <c:x val="3.5203526450893766E-2"/>
          <c:y val="0.17682521760134801"/>
          <c:w val="0.92340824881686179"/>
          <c:h val="0.73373724444902111"/>
        </c:manualLayout>
      </c:layout>
      <c:ofPieChart>
        <c:ofPieType val="bar"/>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CFAC-4176-94E9-F3C1A0E0F245}"/>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CFAC-4176-94E9-F3C1A0E0F245}"/>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CFAC-4176-94E9-F3C1A0E0F245}"/>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CFAC-4176-94E9-F3C1A0E0F245}"/>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CFAC-4176-94E9-F3C1A0E0F245}"/>
              </c:ext>
            </c:extLst>
          </c:dPt>
          <c:dPt>
            <c:idx val="5"/>
            <c:bubble3D val="0"/>
            <c:spPr>
              <a:solidFill>
                <a:schemeClr val="accent6"/>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B-CFAC-4176-94E9-F3C1A0E0F245}"/>
              </c:ext>
            </c:extLst>
          </c:dPt>
          <c:dPt>
            <c:idx val="6"/>
            <c:bubble3D val="0"/>
            <c:explosion val="37"/>
            <c:spPr>
              <a:solidFill>
                <a:schemeClr val="accent1">
                  <a:lumMod val="60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D-CFAC-4176-94E9-F3C1A0E0F245}"/>
              </c:ext>
            </c:extLst>
          </c:dPt>
          <c:dLbls>
            <c:dLbl>
              <c:idx val="0"/>
              <c:layout>
                <c:manualLayout>
                  <c:x val="0.15693102133317383"/>
                  <c:y val="-0.17423282824992653"/>
                </c:manualLayout>
              </c:layout>
              <c:tx>
                <c:rich>
                  <a:bodyPr rot="0" spcFirstLastPara="1" vertOverflow="ellipsis" vert="horz" wrap="square" lIns="38100" tIns="19050" rIns="38100" bIns="19050" anchor="ctr" anchorCtr="1">
                    <a:noAutofit/>
                  </a:bodyPr>
                  <a:lstStyle/>
                  <a:p>
                    <a:pPr>
                      <a:defRPr sz="1200" b="1" i="0" u="none" strike="noStrike" kern="1200" baseline="0">
                        <a:solidFill>
                          <a:schemeClr val="lt1"/>
                        </a:solidFill>
                        <a:latin typeface="+mn-lt"/>
                        <a:ea typeface="+mn-ea"/>
                        <a:cs typeface="+mn-cs"/>
                      </a:defRPr>
                    </a:pPr>
                    <a:r>
                      <a:rPr lang="en-US"/>
                      <a:t>Bachelor's Degree</a:t>
                    </a:r>
                    <a:r>
                      <a:rPr lang="en-US" baseline="0"/>
                      <a:t>, </a:t>
                    </a:r>
                    <a:fld id="{BE1ED17F-1680-4D92-880C-11311228AACB}" type="PERCENTAGE">
                      <a:rPr lang="en-US" baseline="0"/>
                      <a:pPr>
                        <a:defRPr sz="1200"/>
                      </a:pPr>
                      <a:t>[PERCENTAGE]</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chemeClr val="lt1"/>
                      </a:solidFill>
                      <a:latin typeface="+mn-lt"/>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15:layout>
                    <c:manualLayout>
                      <c:w val="0.1364520343462467"/>
                      <c:h val="0.20830003617563805"/>
                    </c:manualLayout>
                  </c15:layout>
                  <c15:dlblFieldTable/>
                  <c15:showDataLabelsRange val="0"/>
                </c:ext>
                <c:ext xmlns:c16="http://schemas.microsoft.com/office/drawing/2014/chart" uri="{C3380CC4-5D6E-409C-BE32-E72D297353CC}">
                  <c16:uniqueId val="{00000001-CFAC-4176-94E9-F3C1A0E0F245}"/>
                </c:ext>
              </c:extLst>
            </c:dLbl>
            <c:dLbl>
              <c:idx val="1"/>
              <c:layout>
                <c:manualLayout>
                  <c:x val="0.15574018989406818"/>
                  <c:y val="0.22248184986335162"/>
                </c:manualLayout>
              </c:layout>
              <c:tx>
                <c:rich>
                  <a:bodyPr rot="0" spcFirstLastPara="1" vertOverflow="ellipsis" vert="horz" wrap="square" lIns="38100" tIns="19050" rIns="38100" bIns="19050" anchor="ctr" anchorCtr="1">
                    <a:noAutofit/>
                  </a:bodyPr>
                  <a:lstStyle/>
                  <a:p>
                    <a:pPr>
                      <a:defRPr sz="1200" b="1" i="0" u="none" strike="noStrike" kern="1200" baseline="0">
                        <a:solidFill>
                          <a:schemeClr val="lt1"/>
                        </a:solidFill>
                        <a:latin typeface="+mn-lt"/>
                        <a:ea typeface="+mn-ea"/>
                        <a:cs typeface="+mn-cs"/>
                      </a:defRPr>
                    </a:pPr>
                    <a:r>
                      <a:rPr lang="en-US"/>
                      <a:t>Associate Degree</a:t>
                    </a:r>
                    <a:r>
                      <a:rPr lang="en-US" baseline="0"/>
                      <a:t>, </a:t>
                    </a:r>
                    <a:fld id="{785ABC42-A6DD-494F-AF7D-0D9D08BE75BD}" type="PERCENTAGE">
                      <a:rPr lang="en-US" baseline="0"/>
                      <a:pPr>
                        <a:defRPr sz="1200"/>
                      </a:pPr>
                      <a:t>[PERCENTAGE]</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chemeClr val="lt1"/>
                      </a:solidFill>
                      <a:latin typeface="+mn-lt"/>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15:layout>
                    <c:manualLayout>
                      <c:w val="0.14724301492180192"/>
                      <c:h val="0.19765891044508183"/>
                    </c:manualLayout>
                  </c15:layout>
                  <c15:dlblFieldTable/>
                  <c15:showDataLabelsRange val="0"/>
                </c:ext>
                <c:ext xmlns:c16="http://schemas.microsoft.com/office/drawing/2014/chart" uri="{C3380CC4-5D6E-409C-BE32-E72D297353CC}">
                  <c16:uniqueId val="{00000003-CFAC-4176-94E9-F3C1A0E0F245}"/>
                </c:ext>
              </c:extLst>
            </c:dLbl>
            <c:dLbl>
              <c:idx val="2"/>
              <c:layout>
                <c:manualLayout>
                  <c:x val="-9.2630938042433511E-2"/>
                  <c:y val="0.19676926747792889"/>
                </c:manualLayout>
              </c:layout>
              <c:tx>
                <c:rich>
                  <a:bodyPr rot="0" spcFirstLastPara="1" vertOverflow="ellipsis" vert="horz" wrap="square" lIns="38100" tIns="19050" rIns="38100" bIns="19050" anchor="ctr" anchorCtr="1">
                    <a:noAutofit/>
                  </a:bodyPr>
                  <a:lstStyle/>
                  <a:p>
                    <a:pPr>
                      <a:defRPr sz="1200" b="1" i="0" u="none" strike="noStrike" kern="1200" baseline="0">
                        <a:solidFill>
                          <a:schemeClr val="lt1"/>
                        </a:solidFill>
                        <a:latin typeface="+mn-lt"/>
                        <a:ea typeface="+mn-ea"/>
                        <a:cs typeface="+mn-cs"/>
                      </a:defRPr>
                    </a:pPr>
                    <a:r>
                      <a:rPr lang="en-US" baseline="0"/>
                      <a:t>Certificate, </a:t>
                    </a:r>
                    <a:fld id="{7C3624A2-BB30-4DCE-9167-DE0AFAB947E1}" type="PERCENTAGE">
                      <a:rPr lang="en-US" baseline="0"/>
                      <a:pPr>
                        <a:defRPr sz="1200"/>
                      </a:pPr>
                      <a:t>[PERCENTAGE]</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chemeClr val="lt1"/>
                      </a:solidFill>
                      <a:latin typeface="+mn-lt"/>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15:layout>
                    <c:manualLayout>
                      <c:w val="0.10084488378241981"/>
                      <c:h val="0.17292722500596516"/>
                    </c:manualLayout>
                  </c15:layout>
                  <c15:dlblFieldTable/>
                  <c15:showDataLabelsRange val="0"/>
                </c:ext>
                <c:ext xmlns:c16="http://schemas.microsoft.com/office/drawing/2014/chart" uri="{C3380CC4-5D6E-409C-BE32-E72D297353CC}">
                  <c16:uniqueId val="{00000005-CFAC-4176-94E9-F3C1A0E0F245}"/>
                </c:ext>
              </c:extLst>
            </c:dLbl>
            <c:dLbl>
              <c:idx val="3"/>
              <c:layout>
                <c:manualLayout>
                  <c:x val="-0.10318213799040715"/>
                  <c:y val="1.213346059015343E-2"/>
                </c:manualLayout>
              </c:layout>
              <c:tx>
                <c:rich>
                  <a:bodyPr/>
                  <a:lstStyle/>
                  <a:p>
                    <a:r>
                      <a:rPr lang="en-US"/>
                      <a:t>BA,</a:t>
                    </a:r>
                    <a:r>
                      <a:rPr lang="en-US" baseline="0"/>
                      <a:t> </a:t>
                    </a:r>
                    <a:fld id="{DF3DB3D1-8EF8-4A68-8112-D2B3668035A7}" type="PERCENTAGE">
                      <a:rPr lang="en-US" baseline="0"/>
                      <a:pPr/>
                      <a:t>[PERCENTAGE]</a:t>
                    </a:fld>
                    <a:endParaRPr lang="en-US" baseline="0"/>
                  </a:p>
                </c:rich>
              </c:tx>
              <c:dLblPos val="bestFit"/>
              <c:showLegendKey val="0"/>
              <c:showVal val="1"/>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CFAC-4176-94E9-F3C1A0E0F245}"/>
                </c:ext>
              </c:extLst>
            </c:dLbl>
            <c:dLbl>
              <c:idx val="4"/>
              <c:layout>
                <c:manualLayout>
                  <c:x val="-0.10397812586958297"/>
                  <c:y val="-5.6964924838941331E-3"/>
                </c:manualLayout>
              </c:layout>
              <c:tx>
                <c:rich>
                  <a:bodyPr/>
                  <a:lstStyle/>
                  <a:p>
                    <a:r>
                      <a:rPr lang="en-US"/>
                      <a:t>AA,</a:t>
                    </a:r>
                    <a:r>
                      <a:rPr lang="en-US" baseline="0"/>
                      <a:t> 5%</a:t>
                    </a:r>
                  </a:p>
                </c:rich>
              </c:tx>
              <c:dLblPos val="bestFit"/>
              <c:showLegendKey val="0"/>
              <c:showVal val="1"/>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9-CFAC-4176-94E9-F3C1A0E0F245}"/>
                </c:ext>
              </c:extLst>
            </c:dLbl>
            <c:dLbl>
              <c:idx val="5"/>
              <c:layout>
                <c:manualLayout>
                  <c:x val="-0.12155518244043036"/>
                  <c:y val="1.7481629825172645E-3"/>
                </c:manualLayout>
              </c:layout>
              <c:tx>
                <c:rich>
                  <a:bodyPr rot="0" spcFirstLastPara="1" vertOverflow="ellipsis" vert="horz" wrap="square" lIns="38100" tIns="19050" rIns="38100" bIns="19050" anchor="ctr" anchorCtr="1">
                    <a:noAutofit/>
                  </a:bodyPr>
                  <a:lstStyle/>
                  <a:p>
                    <a:pPr>
                      <a:defRPr sz="1200" b="1" i="0" u="none" strike="noStrike" kern="1200" baseline="0">
                        <a:solidFill>
                          <a:schemeClr val="lt1"/>
                        </a:solidFill>
                        <a:latin typeface="+mn-lt"/>
                        <a:ea typeface="+mn-ea"/>
                        <a:cs typeface="+mn-cs"/>
                      </a:defRPr>
                    </a:pPr>
                    <a:r>
                      <a:rPr lang="en-US"/>
                      <a:t>Certificate,</a:t>
                    </a:r>
                    <a:r>
                      <a:rPr lang="en-US" baseline="0"/>
                      <a:t> </a:t>
                    </a:r>
                    <a:fld id="{302093CB-D82A-47A0-B836-8F11B5C63B89}" type="PERCENTAGE">
                      <a:rPr lang="en-US" baseline="0"/>
                      <a:pPr>
                        <a:defRPr sz="1200"/>
                      </a:pPr>
                      <a:t>[PERCENTAGE]</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chemeClr val="lt1"/>
                      </a:solidFill>
                      <a:latin typeface="+mn-lt"/>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15:layout>
                    <c:manualLayout>
                      <c:w val="0.11284557638774902"/>
                      <c:h val="0.12652223017577346"/>
                    </c:manualLayout>
                  </c15:layout>
                  <c15:dlblFieldTable/>
                  <c15:showDataLabelsRange val="0"/>
                </c:ext>
                <c:ext xmlns:c16="http://schemas.microsoft.com/office/drawing/2014/chart" uri="{C3380CC4-5D6E-409C-BE32-E72D297353CC}">
                  <c16:uniqueId val="{0000000B-CFAC-4176-94E9-F3C1A0E0F245}"/>
                </c:ext>
              </c:extLst>
            </c:dLbl>
            <c:dLbl>
              <c:idx val="6"/>
              <c:layout>
                <c:manualLayout>
                  <c:x val="-0.22128203643662195"/>
                  <c:y val="-8.6382554781809281E-3"/>
                </c:manualLayout>
              </c:layout>
              <c:tx>
                <c:rich>
                  <a:bodyPr rot="0" spcFirstLastPara="1" vertOverflow="ellipsis" vert="horz" wrap="square" lIns="38100" tIns="19050" rIns="38100" bIns="19050" anchor="ctr" anchorCtr="1">
                    <a:noAutofit/>
                  </a:bodyPr>
                  <a:lstStyle/>
                  <a:p>
                    <a:pPr>
                      <a:defRPr sz="1800" b="1" i="0" u="none" strike="noStrike" kern="1200" baseline="0">
                        <a:solidFill>
                          <a:schemeClr val="lt1"/>
                        </a:solidFill>
                        <a:latin typeface="+mn-lt"/>
                        <a:ea typeface="+mn-ea"/>
                        <a:cs typeface="+mn-cs"/>
                      </a:defRPr>
                    </a:pPr>
                    <a:r>
                      <a:rPr lang="en-US" sz="1800" baseline="0"/>
                      <a:t>Non-First-Time Graduates, 26%</a:t>
                    </a:r>
                  </a:p>
                </c:rich>
              </c:tx>
              <c:spPr>
                <a:noFill/>
                <a:ln>
                  <a:noFill/>
                </a:ln>
                <a:effectLst/>
              </c:spPr>
              <c:txPr>
                <a:bodyPr rot="0" spcFirstLastPara="1" vertOverflow="ellipsis" vert="horz" wrap="square" lIns="38100" tIns="19050" rIns="38100" bIns="19050" anchor="ctr" anchorCtr="1">
                  <a:noAutofit/>
                </a:bodyPr>
                <a:lstStyle/>
                <a:p>
                  <a:pPr>
                    <a:defRPr sz="1800" b="1" i="0" u="none" strike="noStrike" kern="1200" baseline="0">
                      <a:solidFill>
                        <a:schemeClr val="l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20153336536074676"/>
                      <c:h val="0.17105607253638749"/>
                    </c:manualLayout>
                  </c15:layout>
                  <c15:showDataLabelsRange val="0"/>
                </c:ext>
                <c:ext xmlns:c16="http://schemas.microsoft.com/office/drawing/2014/chart" uri="{C3380CC4-5D6E-409C-BE32-E72D297353CC}">
                  <c16:uniqueId val="{0000000D-CFAC-4176-94E9-F3C1A0E0F245}"/>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inEnd"/>
            <c:showLegendKey val="0"/>
            <c:showVal val="1"/>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multiLvlStrRef>
              <c:f>'Graduate Profile_data'!$A$2:$D$7</c:f>
              <c:multiLvlStrCache>
                <c:ptCount val="6"/>
                <c:lvl>
                  <c:pt idx="0">
                    <c:v>41.2%</c:v>
                  </c:pt>
                  <c:pt idx="1">
                    <c:v>20.2%</c:v>
                  </c:pt>
                  <c:pt idx="2">
                    <c:v>12.2%</c:v>
                  </c:pt>
                  <c:pt idx="3">
                    <c:v>15.2%</c:v>
                  </c:pt>
                  <c:pt idx="4">
                    <c:v>5.0%</c:v>
                  </c:pt>
                  <c:pt idx="5">
                    <c:v>5.8%</c:v>
                  </c:pt>
                </c:lvl>
                <c:lvl>
                  <c:pt idx="0">
                    <c:v>73.6%</c:v>
                  </c:pt>
                  <c:pt idx="3">
                    <c:v>26.4%</c:v>
                  </c:pt>
                </c:lvl>
                <c:lvl>
                  <c:pt idx="0">
                    <c:v> 1,502,986 </c:v>
                  </c:pt>
                  <c:pt idx="1">
                    <c:v> 737,908 </c:v>
                  </c:pt>
                  <c:pt idx="2">
                    <c:v> 444,423 </c:v>
                  </c:pt>
                  <c:pt idx="3">
                    <c:v> 554,531 </c:v>
                  </c:pt>
                  <c:pt idx="4">
                    <c:v> 199,332 </c:v>
                  </c:pt>
                  <c:pt idx="5">
                    <c:v> 211,200 </c:v>
                  </c:pt>
                </c:lvl>
                <c:lvl>
                  <c:pt idx="0">
                    <c:v>First-Time BA</c:v>
                  </c:pt>
                  <c:pt idx="1">
                    <c:v>First-Time AA</c:v>
                  </c:pt>
                  <c:pt idx="2">
                    <c:v>First-Time Certicate</c:v>
                  </c:pt>
                  <c:pt idx="3">
                    <c:v>Added BA</c:v>
                  </c:pt>
                  <c:pt idx="4">
                    <c:v>Added AA</c:v>
                  </c:pt>
                  <c:pt idx="5">
                    <c:v>Added Certicate</c:v>
                  </c:pt>
                </c:lvl>
              </c:multiLvlStrCache>
            </c:multiLvlStrRef>
          </c:cat>
          <c:val>
            <c:numRef>
              <c:f>'Graduate Profile_data'!$B$2:$B$7</c:f>
              <c:numCache>
                <c:formatCode>_(* #,##0_);_(* \(#,##0\);_(* "-"??_);_(@_)</c:formatCode>
                <c:ptCount val="6"/>
                <c:pt idx="0">
                  <c:v>1502985.89</c:v>
                </c:pt>
                <c:pt idx="1">
                  <c:v>737908.41</c:v>
                </c:pt>
                <c:pt idx="2">
                  <c:v>444423.32</c:v>
                </c:pt>
                <c:pt idx="3">
                  <c:v>554530.60000000009</c:v>
                </c:pt>
                <c:pt idx="4">
                  <c:v>199331.91999999998</c:v>
                </c:pt>
                <c:pt idx="5">
                  <c:v>211199.6</c:v>
                </c:pt>
              </c:numCache>
            </c:numRef>
          </c:val>
          <c:extLst>
            <c:ext xmlns:c16="http://schemas.microsoft.com/office/drawing/2014/chart" uri="{C3380CC4-5D6E-409C-BE32-E72D297353CC}">
              <c16:uniqueId val="{0000000E-CFAC-4176-94E9-F3C1A0E0F245}"/>
            </c:ext>
          </c:extLst>
        </c:ser>
        <c:ser>
          <c:idx val="1"/>
          <c:order val="1"/>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0-CFAC-4176-94E9-F3C1A0E0F245}"/>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2-CFAC-4176-94E9-F3C1A0E0F245}"/>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4-CFAC-4176-94E9-F3C1A0E0F245}"/>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6-CFAC-4176-94E9-F3C1A0E0F245}"/>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8-CFAC-4176-94E9-F3C1A0E0F245}"/>
              </c:ext>
            </c:extLst>
          </c:dPt>
          <c:dPt>
            <c:idx val="5"/>
            <c:bubble3D val="0"/>
            <c:spPr>
              <a:solidFill>
                <a:schemeClr val="accent6"/>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A-CFAC-4176-94E9-F3C1A0E0F245}"/>
              </c:ext>
            </c:extLst>
          </c:dPt>
          <c:dPt>
            <c:idx val="6"/>
            <c:bubble3D val="0"/>
            <c:spPr>
              <a:solidFill>
                <a:schemeClr val="accent1">
                  <a:lumMod val="60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C-CFAC-4176-94E9-F3C1A0E0F24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multiLvlStrRef>
              <c:f>'Graduate Profile_data'!$A$2:$D$7</c:f>
              <c:multiLvlStrCache>
                <c:ptCount val="6"/>
                <c:lvl>
                  <c:pt idx="0">
                    <c:v>41.2%</c:v>
                  </c:pt>
                  <c:pt idx="1">
                    <c:v>20.2%</c:v>
                  </c:pt>
                  <c:pt idx="2">
                    <c:v>12.2%</c:v>
                  </c:pt>
                  <c:pt idx="3">
                    <c:v>15.2%</c:v>
                  </c:pt>
                  <c:pt idx="4">
                    <c:v>5.0%</c:v>
                  </c:pt>
                  <c:pt idx="5">
                    <c:v>5.8%</c:v>
                  </c:pt>
                </c:lvl>
                <c:lvl>
                  <c:pt idx="0">
                    <c:v>73.6%</c:v>
                  </c:pt>
                  <c:pt idx="3">
                    <c:v>26.4%</c:v>
                  </c:pt>
                </c:lvl>
                <c:lvl>
                  <c:pt idx="0">
                    <c:v> 1,502,986 </c:v>
                  </c:pt>
                  <c:pt idx="1">
                    <c:v> 737,908 </c:v>
                  </c:pt>
                  <c:pt idx="2">
                    <c:v> 444,423 </c:v>
                  </c:pt>
                  <c:pt idx="3">
                    <c:v> 554,531 </c:v>
                  </c:pt>
                  <c:pt idx="4">
                    <c:v> 199,332 </c:v>
                  </c:pt>
                  <c:pt idx="5">
                    <c:v> 211,200 </c:v>
                  </c:pt>
                </c:lvl>
                <c:lvl>
                  <c:pt idx="0">
                    <c:v>First-Time BA</c:v>
                  </c:pt>
                  <c:pt idx="1">
                    <c:v>First-Time AA</c:v>
                  </c:pt>
                  <c:pt idx="2">
                    <c:v>First-Time Certicate</c:v>
                  </c:pt>
                  <c:pt idx="3">
                    <c:v>Added BA</c:v>
                  </c:pt>
                  <c:pt idx="4">
                    <c:v>Added AA</c:v>
                  </c:pt>
                  <c:pt idx="5">
                    <c:v>Added Certicate</c:v>
                  </c:pt>
                </c:lvl>
              </c:multiLvlStrCache>
            </c:multiLvlStrRef>
          </c:cat>
          <c:val>
            <c:numRef>
              <c:f>'Graduate Profile_data'!$C$2:$C$7</c:f>
              <c:numCache>
                <c:formatCode>0.0%</c:formatCode>
                <c:ptCount val="6"/>
                <c:pt idx="0">
                  <c:v>0.73562692411831099</c:v>
                </c:pt>
                <c:pt idx="3">
                  <c:v>0.26437307588168896</c:v>
                </c:pt>
              </c:numCache>
            </c:numRef>
          </c:val>
          <c:extLst>
            <c:ext xmlns:c16="http://schemas.microsoft.com/office/drawing/2014/chart" uri="{C3380CC4-5D6E-409C-BE32-E72D297353CC}">
              <c16:uniqueId val="{0000001D-CFAC-4176-94E9-F3C1A0E0F245}"/>
            </c:ext>
          </c:extLst>
        </c:ser>
        <c:ser>
          <c:idx val="2"/>
          <c:order val="2"/>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F-CFAC-4176-94E9-F3C1A0E0F245}"/>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21-CFAC-4176-94E9-F3C1A0E0F245}"/>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23-CFAC-4176-94E9-F3C1A0E0F245}"/>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25-CFAC-4176-94E9-F3C1A0E0F245}"/>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27-CFAC-4176-94E9-F3C1A0E0F245}"/>
              </c:ext>
            </c:extLst>
          </c:dPt>
          <c:dPt>
            <c:idx val="5"/>
            <c:bubble3D val="0"/>
            <c:spPr>
              <a:solidFill>
                <a:schemeClr val="accent6"/>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29-CFAC-4176-94E9-F3C1A0E0F245}"/>
              </c:ext>
            </c:extLst>
          </c:dPt>
          <c:dPt>
            <c:idx val="6"/>
            <c:bubble3D val="0"/>
            <c:spPr>
              <a:solidFill>
                <a:schemeClr val="accent1">
                  <a:lumMod val="60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2B-CFAC-4176-94E9-F3C1A0E0F24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multiLvlStrRef>
              <c:f>'Graduate Profile_data'!$A$2:$D$7</c:f>
              <c:multiLvlStrCache>
                <c:ptCount val="6"/>
                <c:lvl>
                  <c:pt idx="0">
                    <c:v>41.2%</c:v>
                  </c:pt>
                  <c:pt idx="1">
                    <c:v>20.2%</c:v>
                  </c:pt>
                  <c:pt idx="2">
                    <c:v>12.2%</c:v>
                  </c:pt>
                  <c:pt idx="3">
                    <c:v>15.2%</c:v>
                  </c:pt>
                  <c:pt idx="4">
                    <c:v>5.0%</c:v>
                  </c:pt>
                  <c:pt idx="5">
                    <c:v>5.8%</c:v>
                  </c:pt>
                </c:lvl>
                <c:lvl>
                  <c:pt idx="0">
                    <c:v>73.6%</c:v>
                  </c:pt>
                  <c:pt idx="3">
                    <c:v>26.4%</c:v>
                  </c:pt>
                </c:lvl>
                <c:lvl>
                  <c:pt idx="0">
                    <c:v> 1,502,986 </c:v>
                  </c:pt>
                  <c:pt idx="1">
                    <c:v> 737,908 </c:v>
                  </c:pt>
                  <c:pt idx="2">
                    <c:v> 444,423 </c:v>
                  </c:pt>
                  <c:pt idx="3">
                    <c:v> 554,531 </c:v>
                  </c:pt>
                  <c:pt idx="4">
                    <c:v> 199,332 </c:v>
                  </c:pt>
                  <c:pt idx="5">
                    <c:v> 211,200 </c:v>
                  </c:pt>
                </c:lvl>
                <c:lvl>
                  <c:pt idx="0">
                    <c:v>First-Time BA</c:v>
                  </c:pt>
                  <c:pt idx="1">
                    <c:v>First-Time AA</c:v>
                  </c:pt>
                  <c:pt idx="2">
                    <c:v>First-Time Certicate</c:v>
                  </c:pt>
                  <c:pt idx="3">
                    <c:v>Added BA</c:v>
                  </c:pt>
                  <c:pt idx="4">
                    <c:v>Added AA</c:v>
                  </c:pt>
                  <c:pt idx="5">
                    <c:v>Added Certicate</c:v>
                  </c:pt>
                </c:lvl>
              </c:multiLvlStrCache>
            </c:multiLvlStrRef>
          </c:cat>
          <c:val>
            <c:numRef>
              <c:f>'Graduate Profile_data'!$D$2:$D$7</c:f>
              <c:numCache>
                <c:formatCode>0.0%</c:formatCode>
                <c:ptCount val="6"/>
                <c:pt idx="0">
                  <c:v>0.41173412002335952</c:v>
                </c:pt>
                <c:pt idx="1">
                  <c:v>0.20214565676939683</c:v>
                </c:pt>
                <c:pt idx="2">
                  <c:v>0.12174714732555469</c:v>
                </c:pt>
                <c:pt idx="3">
                  <c:v>0.15191038727384568</c:v>
                </c:pt>
                <c:pt idx="4">
                  <c:v>0.05</c:v>
                </c:pt>
                <c:pt idx="5">
                  <c:v>5.7856884774404323E-2</c:v>
                </c:pt>
              </c:numCache>
            </c:numRef>
          </c:val>
          <c:extLst>
            <c:ext xmlns:c16="http://schemas.microsoft.com/office/drawing/2014/chart" uri="{C3380CC4-5D6E-409C-BE32-E72D297353CC}">
              <c16:uniqueId val="{0000002C-CFAC-4176-94E9-F3C1A0E0F245}"/>
            </c:ext>
          </c:extLst>
        </c:ser>
        <c:dLbls>
          <c:dLblPos val="inEnd"/>
          <c:showLegendKey val="0"/>
          <c:showVal val="0"/>
          <c:showCatName val="0"/>
          <c:showSerName val="0"/>
          <c:showPercent val="1"/>
          <c:showBubbleSize val="0"/>
          <c:showLeaderLines val="1"/>
        </c:dLbls>
        <c:gapWidth val="100"/>
        <c:splitType val="pos"/>
        <c:splitPos val="3"/>
        <c:secondPieSize val="52"/>
        <c:serLines>
          <c:spPr>
            <a:ln w="9525" cap="flat" cmpd="sng" algn="ctr">
              <a:solidFill>
                <a:schemeClr val="dk1">
                  <a:lumMod val="35000"/>
                  <a:lumOff val="65000"/>
                </a:schemeClr>
              </a:solidFill>
              <a:round/>
            </a:ln>
            <a:effectLst/>
          </c:spPr>
        </c:serLines>
      </c:of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82740585374425"/>
          <c:y val="8.4321456792182364E-2"/>
          <c:w val="0.6471678376447485"/>
          <c:h val="0.8148550396717652"/>
        </c:manualLayout>
      </c:layout>
      <c:lineChart>
        <c:grouping val="standard"/>
        <c:varyColors val="0"/>
        <c:ser>
          <c:idx val="3"/>
          <c:order val="0"/>
          <c:tx>
            <c:strRef>
              <c:f>'F4'!$A$38</c:f>
              <c:strCache>
                <c:ptCount val="1"/>
                <c:pt idx="0">
                  <c:v>All First-Time Graduates</c:v>
                </c:pt>
              </c:strCache>
            </c:strRef>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9525">
                <a:solidFill>
                  <a:schemeClr val="accent2">
                    <a:lumMod val="60000"/>
                  </a:schemeClr>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'F4'!$B$34:$I$34</c:f>
              <c:strCache>
                <c:ptCount val="8"/>
                <c:pt idx="0">
                  <c:v>2012-13</c:v>
                </c:pt>
                <c:pt idx="1">
                  <c:v>2013-14</c:v>
                </c:pt>
                <c:pt idx="2">
                  <c:v>2014-15</c:v>
                </c:pt>
                <c:pt idx="3">
                  <c:v>2015-16</c:v>
                </c:pt>
                <c:pt idx="4">
                  <c:v>2016-17</c:v>
                </c:pt>
                <c:pt idx="5">
                  <c:v>2017-18</c:v>
                </c:pt>
                <c:pt idx="6">
                  <c:v>2018-19</c:v>
                </c:pt>
                <c:pt idx="7">
                  <c:v>2019-20</c:v>
                </c:pt>
              </c:strCache>
            </c:strRef>
          </c:cat>
          <c:val>
            <c:numRef>
              <c:f>'F4'!$B$38:$I$38</c:f>
              <c:numCache>
                <c:formatCode>_(* #,##0_);_(* \(#,##0\);_(* "-"??_);_(@_)</c:formatCode>
                <c:ptCount val="8"/>
                <c:pt idx="0">
                  <c:v>2632219.9900000002</c:v>
                </c:pt>
                <c:pt idx="1">
                  <c:v>2646771.4800000004</c:v>
                </c:pt>
                <c:pt idx="2">
                  <c:v>2655329.2399999998</c:v>
                </c:pt>
                <c:pt idx="3">
                  <c:v>2652653.4700000002</c:v>
                </c:pt>
                <c:pt idx="4">
                  <c:v>2659459.9</c:v>
                </c:pt>
                <c:pt idx="5">
                  <c:v>2676918.7699999996</c:v>
                </c:pt>
                <c:pt idx="6">
                  <c:v>2711131.5999999996</c:v>
                </c:pt>
                <c:pt idx="7">
                  <c:v>2685317.6199999996</c:v>
                </c:pt>
              </c:numCache>
            </c:numRef>
          </c:val>
          <c:smooth val="0"/>
          <c:extLst>
            <c:ext xmlns:c16="http://schemas.microsoft.com/office/drawing/2014/chart" uri="{C3380CC4-5D6E-409C-BE32-E72D297353CC}">
              <c16:uniqueId val="{00000003-20DC-4732-94C7-EC37ADC5F804}"/>
            </c:ext>
          </c:extLst>
        </c:ser>
        <c:ser>
          <c:idx val="1"/>
          <c:order val="1"/>
          <c:tx>
            <c:strRef>
              <c:f>'F4'!$A$35</c:f>
              <c:strCache>
                <c:ptCount val="1"/>
                <c:pt idx="0">
                  <c:v>BA</c:v>
                </c:pt>
              </c:strCache>
            </c:strRef>
          </c:tx>
          <c:spPr>
            <a:ln w="31750" cap="rnd">
              <a:solidFill>
                <a:schemeClr val="accent4"/>
              </a:solidFill>
              <a:round/>
            </a:ln>
            <a:effectLst>
              <a:outerShdw blurRad="57150" dist="19050" dir="5400000" algn="ctr" rotWithShape="0">
                <a:srgbClr val="000000">
                  <a:alpha val="63000"/>
                </a:srgbClr>
              </a:outerShdw>
            </a:effectLst>
          </c:spPr>
          <c:marker>
            <c:symbol val="diamond"/>
            <c:size val="8"/>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'F4'!$B$34:$I$34</c:f>
              <c:strCache>
                <c:ptCount val="8"/>
                <c:pt idx="0">
                  <c:v>2012-13</c:v>
                </c:pt>
                <c:pt idx="1">
                  <c:v>2013-14</c:v>
                </c:pt>
                <c:pt idx="2">
                  <c:v>2014-15</c:v>
                </c:pt>
                <c:pt idx="3">
                  <c:v>2015-16</c:v>
                </c:pt>
                <c:pt idx="4">
                  <c:v>2016-17</c:v>
                </c:pt>
                <c:pt idx="5">
                  <c:v>2017-18</c:v>
                </c:pt>
                <c:pt idx="6">
                  <c:v>2018-19</c:v>
                </c:pt>
                <c:pt idx="7">
                  <c:v>2019-20</c:v>
                </c:pt>
              </c:strCache>
            </c:strRef>
          </c:cat>
          <c:val>
            <c:numRef>
              <c:f>'F4'!$B$35:$I$35</c:f>
              <c:numCache>
                <c:formatCode>_(* #,##0_);_(* \(#,##0\);_(* "-"??_);_(@_)</c:formatCode>
                <c:ptCount val="8"/>
                <c:pt idx="0">
                  <c:v>1386248.74</c:v>
                </c:pt>
                <c:pt idx="1">
                  <c:v>1410130.1</c:v>
                </c:pt>
                <c:pt idx="2">
                  <c:v>1419550.87</c:v>
                </c:pt>
                <c:pt idx="3">
                  <c:v>1433451.4</c:v>
                </c:pt>
                <c:pt idx="4">
                  <c:v>1450208.42</c:v>
                </c:pt>
                <c:pt idx="5">
                  <c:v>1459528.02</c:v>
                </c:pt>
                <c:pt idx="6">
                  <c:v>1475344.11</c:v>
                </c:pt>
                <c:pt idx="7">
                  <c:v>1502985.89</c:v>
                </c:pt>
              </c:numCache>
            </c:numRef>
          </c:val>
          <c:smooth val="0"/>
          <c:extLst xmlns:c15="http://schemas.microsoft.com/office/drawing/2012/chart">
            <c:ext xmlns:c16="http://schemas.microsoft.com/office/drawing/2014/chart" uri="{C3380CC4-5D6E-409C-BE32-E72D297353CC}">
              <c16:uniqueId val="{00000000-20DC-4732-94C7-EC37ADC5F804}"/>
            </c:ext>
          </c:extLst>
        </c:ser>
        <c:ser>
          <c:idx val="2"/>
          <c:order val="2"/>
          <c:tx>
            <c:strRef>
              <c:f>'F4'!$A$36</c:f>
              <c:strCache>
                <c:ptCount val="1"/>
                <c:pt idx="0">
                  <c:v>AA</c:v>
                </c:pt>
              </c:strCache>
            </c:strRef>
          </c:tx>
          <c:spPr>
            <a:ln w="31750" cap="rnd">
              <a:solidFill>
                <a:schemeClr val="accent6"/>
              </a:solidFill>
              <a:round/>
            </a:ln>
            <a:effectLst>
              <a:outerShdw blurRad="57150" dist="19050" dir="5400000" algn="ctr" rotWithShape="0">
                <a:srgbClr val="000000">
                  <a:alpha val="63000"/>
                </a:srgbClr>
              </a:outerShdw>
            </a:effectLst>
          </c:spPr>
          <c:marker>
            <c:symbol val="diamond"/>
            <c:size val="8"/>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a:solidFill>
                  <a:schemeClr val="accent6"/>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'F4'!$B$34:$I$34</c:f>
              <c:strCache>
                <c:ptCount val="8"/>
                <c:pt idx="0">
                  <c:v>2012-13</c:v>
                </c:pt>
                <c:pt idx="1">
                  <c:v>2013-14</c:v>
                </c:pt>
                <c:pt idx="2">
                  <c:v>2014-15</c:v>
                </c:pt>
                <c:pt idx="3">
                  <c:v>2015-16</c:v>
                </c:pt>
                <c:pt idx="4">
                  <c:v>2016-17</c:v>
                </c:pt>
                <c:pt idx="5">
                  <c:v>2017-18</c:v>
                </c:pt>
                <c:pt idx="6">
                  <c:v>2018-19</c:v>
                </c:pt>
                <c:pt idx="7">
                  <c:v>2019-20</c:v>
                </c:pt>
              </c:strCache>
            </c:strRef>
          </c:cat>
          <c:val>
            <c:numRef>
              <c:f>'F4'!$B$36:$I$36</c:f>
              <c:numCache>
                <c:formatCode>_(* #,##0_);_(* \(#,##0\);_(* "-"??_);_(@_)</c:formatCode>
                <c:ptCount val="8"/>
                <c:pt idx="0">
                  <c:v>805395.8</c:v>
                </c:pt>
                <c:pt idx="1">
                  <c:v>787850.6</c:v>
                </c:pt>
                <c:pt idx="2">
                  <c:v>793506.82</c:v>
                </c:pt>
                <c:pt idx="3">
                  <c:v>778165.87</c:v>
                </c:pt>
                <c:pt idx="4">
                  <c:v>768224.79</c:v>
                </c:pt>
                <c:pt idx="5">
                  <c:v>760018.99</c:v>
                </c:pt>
                <c:pt idx="6">
                  <c:v>767868.48</c:v>
                </c:pt>
                <c:pt idx="7">
                  <c:v>737908.41</c:v>
                </c:pt>
              </c:numCache>
            </c:numRef>
          </c:val>
          <c:smooth val="0"/>
          <c:extLst>
            <c:ext xmlns:c16="http://schemas.microsoft.com/office/drawing/2014/chart" uri="{C3380CC4-5D6E-409C-BE32-E72D297353CC}">
              <c16:uniqueId val="{00000001-20DC-4732-94C7-EC37ADC5F804}"/>
            </c:ext>
          </c:extLst>
        </c:ser>
        <c:ser>
          <c:idx val="0"/>
          <c:order val="3"/>
          <c:tx>
            <c:strRef>
              <c:f>'F4'!$A$37</c:f>
              <c:strCache>
                <c:ptCount val="1"/>
                <c:pt idx="0">
                  <c:v>Certificate</c:v>
                </c:pt>
              </c:strCache>
            </c:strRef>
          </c:tx>
          <c:spPr>
            <a:ln w="34925" cap="rnd">
              <a:solidFill>
                <a:schemeClr val="accent2"/>
              </a:solidFill>
              <a:round/>
            </a:ln>
            <a:effectLst>
              <a:outerShdw blurRad="57150" dist="19050" dir="5400000" algn="ctr" rotWithShape="0">
                <a:srgbClr val="000000">
                  <a:alpha val="63000"/>
                </a:srgbClr>
              </a:outerShdw>
            </a:effectLst>
          </c:spPr>
          <c:marker>
            <c:symbol val="diamond"/>
            <c:size val="8"/>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'F4'!$B$34:$I$34</c:f>
              <c:strCache>
                <c:ptCount val="8"/>
                <c:pt idx="0">
                  <c:v>2012-13</c:v>
                </c:pt>
                <c:pt idx="1">
                  <c:v>2013-14</c:v>
                </c:pt>
                <c:pt idx="2">
                  <c:v>2014-15</c:v>
                </c:pt>
                <c:pt idx="3">
                  <c:v>2015-16</c:v>
                </c:pt>
                <c:pt idx="4">
                  <c:v>2016-17</c:v>
                </c:pt>
                <c:pt idx="5">
                  <c:v>2017-18</c:v>
                </c:pt>
                <c:pt idx="6">
                  <c:v>2018-19</c:v>
                </c:pt>
                <c:pt idx="7">
                  <c:v>2019-20</c:v>
                </c:pt>
              </c:strCache>
            </c:strRef>
          </c:cat>
          <c:val>
            <c:numRef>
              <c:f>'F4'!$B$37:$I$37</c:f>
              <c:numCache>
                <c:formatCode>_(* #,##0_);_(* \(#,##0\);_(* "-"??_);_(@_)</c:formatCode>
                <c:ptCount val="8"/>
                <c:pt idx="0">
                  <c:v>440575.45</c:v>
                </c:pt>
                <c:pt idx="1">
                  <c:v>448790.78</c:v>
                </c:pt>
                <c:pt idx="2">
                  <c:v>442271.55</c:v>
                </c:pt>
                <c:pt idx="3">
                  <c:v>441036.2</c:v>
                </c:pt>
                <c:pt idx="4">
                  <c:v>441026.69</c:v>
                </c:pt>
                <c:pt idx="5">
                  <c:v>457371.76</c:v>
                </c:pt>
                <c:pt idx="6">
                  <c:v>467919.01</c:v>
                </c:pt>
                <c:pt idx="7">
                  <c:v>444423.32</c:v>
                </c:pt>
              </c:numCache>
            </c:numRef>
          </c:val>
          <c:smooth val="0"/>
          <c:extLst>
            <c:ext xmlns:c16="http://schemas.microsoft.com/office/drawing/2014/chart" uri="{C3380CC4-5D6E-409C-BE32-E72D297353CC}">
              <c16:uniqueId val="{00000002-20DC-4732-94C7-EC37ADC5F804}"/>
            </c:ext>
          </c:extLst>
        </c:ser>
        <c:dLbls>
          <c:showLegendKey val="0"/>
          <c:showVal val="0"/>
          <c:showCatName val="0"/>
          <c:showSerName val="0"/>
          <c:showPercent val="0"/>
          <c:showBubbleSize val="0"/>
        </c:dLbls>
        <c:marker val="1"/>
        <c:smooth val="0"/>
        <c:axId val="821073864"/>
        <c:axId val="821074256"/>
      </c:lineChart>
      <c:catAx>
        <c:axId val="82107386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821074256"/>
        <c:crosses val="autoZero"/>
        <c:auto val="1"/>
        <c:lblAlgn val="ctr"/>
        <c:lblOffset val="100"/>
        <c:noMultiLvlLbl val="0"/>
      </c:catAx>
      <c:valAx>
        <c:axId val="8210742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1073864"/>
        <c:crosses val="autoZero"/>
        <c:crossBetween val="between"/>
        <c:dispUnits>
          <c:builtInUnit val="thousands"/>
          <c:dispUnitsLbl>
            <c:layout>
              <c:manualLayout>
                <c:xMode val="edge"/>
                <c:yMode val="edge"/>
                <c:x val="9.3653783473144261E-3"/>
                <c:y val="0.45300524934383202"/>
              </c:manualLayout>
            </c:layout>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r"/>
      <c:layout>
        <c:manualLayout>
          <c:xMode val="edge"/>
          <c:yMode val="edge"/>
          <c:x val="0.77598749937917144"/>
          <c:y val="0.29941081873086589"/>
          <c:w val="0.18140004651317321"/>
          <c:h val="0.3018927021414304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735432272407059E-2"/>
          <c:y val="0.11888605153387288"/>
          <c:w val="0.95500574055611487"/>
          <c:h val="0.71065934492829885"/>
        </c:manualLayout>
      </c:layout>
      <c:barChart>
        <c:barDir val="col"/>
        <c:grouping val="clustered"/>
        <c:varyColors val="0"/>
        <c:ser>
          <c:idx val="0"/>
          <c:order val="0"/>
          <c:tx>
            <c:strRef>
              <c:f>'F5'!$A$35</c:f>
              <c:strCache>
                <c:ptCount val="1"/>
                <c:pt idx="0">
                  <c:v>AY 2017-18</c:v>
                </c:pt>
              </c:strCache>
            </c:strRef>
          </c:tx>
          <c:spPr>
            <a:solidFill>
              <a:schemeClr val="accent1">
                <a:alpha val="70000"/>
              </a:schemeClr>
            </a:solidFill>
            <a:ln>
              <a:noFill/>
            </a:ln>
            <a:effectLst/>
          </c:spPr>
          <c:invertIfNegative val="0"/>
          <c:dLbls>
            <c:dLbl>
              <c:idx val="0"/>
              <c:layout>
                <c:manualLayout>
                  <c:x val="-3.7715520441515137E-3"/>
                  <c:y val="6.282132890903913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8D-4C06-A4D2-C4D43EC177BE}"/>
                </c:ext>
              </c:extLst>
            </c:dLbl>
            <c:dLbl>
              <c:idx val="1"/>
              <c:layout>
                <c:manualLayout>
                  <c:x val="-1.0057472117737361E-2"/>
                  <c:y val="5.49649898022243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48D-4C06-A4D2-C4D43EC177BE}"/>
                </c:ext>
              </c:extLst>
            </c:dLbl>
            <c:dLbl>
              <c:idx val="2"/>
              <c:layout>
                <c:manualLayout>
                  <c:x val="-1.5086208176606043E-2"/>
                  <c:y val="4.907273547211325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48D-4C06-A4D2-C4D43EC177BE}"/>
                </c:ext>
              </c:extLst>
            </c:dLbl>
            <c:dLbl>
              <c:idx val="3"/>
              <c:layout>
                <c:manualLayout>
                  <c:x val="-1.2571840147171701E-3"/>
                  <c:y val="1.175512471474375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48D-4C06-A4D2-C4D43EC177BE}"/>
                </c:ext>
              </c:extLst>
            </c:dLbl>
            <c:dLbl>
              <c:idx val="4"/>
              <c:layout>
                <c:manualLayout>
                  <c:x val="-5.0287360588687734E-3"/>
                  <c:y val="9.870995200209831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48D-4C06-A4D2-C4D43EC177BE}"/>
                </c:ext>
              </c:extLst>
            </c:dLbl>
            <c:dLbl>
              <c:idx val="5"/>
              <c:layout>
                <c:manualLayout>
                  <c:x val="-5.0287360588686806E-3"/>
                  <c:y val="6.560816415913354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48D-4C06-A4D2-C4D43EC177BE}"/>
                </c:ext>
              </c:extLst>
            </c:dLbl>
            <c:dLbl>
              <c:idx val="6"/>
              <c:layout>
                <c:manualLayout>
                  <c:x val="-2.5143680294343496E-2"/>
                  <c:y val="-2.9383945478243816E-5"/>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5.4819558457175857E-2"/>
                      <c:h val="2.3539633374965743E-2"/>
                    </c:manualLayout>
                  </c15:layout>
                </c:ext>
                <c:ext xmlns:c16="http://schemas.microsoft.com/office/drawing/2014/chart" uri="{C3380CC4-5D6E-409C-BE32-E72D297353CC}">
                  <c16:uniqueId val="{0000000D-A48D-4C06-A4D2-C4D43EC177BE}"/>
                </c:ext>
              </c:extLst>
            </c:dLbl>
            <c:dLbl>
              <c:idx val="7"/>
              <c:layout>
                <c:manualLayout>
                  <c:x val="-2.0114944235474722E-2"/>
                  <c:y val="-1.993468722181981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48D-4C06-A4D2-C4D43EC177BE}"/>
                </c:ext>
              </c:extLst>
            </c:dLbl>
            <c:dLbl>
              <c:idx val="8"/>
              <c:layout>
                <c:manualLayout>
                  <c:x val="-1.3829024161888873E-2"/>
                  <c:y val="7.826955161336274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48D-4C06-A4D2-C4D43EC177BE}"/>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extLst>
                <c:ext xmlns:c15="http://schemas.microsoft.com/office/drawing/2012/chart" uri="{02D57815-91ED-43cb-92C2-25804820EDAC}">
                  <c15:fullRef>
                    <c15:sqref>'F5'!$B$33:$M$34</c15:sqref>
                  </c15:fullRef>
                </c:ext>
              </c:extLst>
              <c:f>'F5'!$B$33:$M$34</c:f>
              <c:multiLvlStrCache>
                <c:ptCount val="9"/>
                <c:lvl>
                  <c:pt idx="0">
                    <c:v>BA</c:v>
                  </c:pt>
                  <c:pt idx="1">
                    <c:v>AA</c:v>
                  </c:pt>
                  <c:pt idx="2">
                    <c:v>Cert</c:v>
                  </c:pt>
                  <c:pt idx="3">
                    <c:v>BA</c:v>
                  </c:pt>
                  <c:pt idx="4">
                    <c:v>AA</c:v>
                  </c:pt>
                  <c:pt idx="5">
                    <c:v>Cert</c:v>
                  </c:pt>
                  <c:pt idx="6">
                    <c:v>BA</c:v>
                  </c:pt>
                  <c:pt idx="7">
                    <c:v>AA</c:v>
                  </c:pt>
                  <c:pt idx="8">
                    <c:v>Cert</c:v>
                  </c:pt>
                </c:lvl>
                <c:lvl>
                  <c:pt idx="0">
                    <c:v>July - Dec</c:v>
                  </c:pt>
                  <c:pt idx="3">
                    <c:v>Jan - Mar</c:v>
                  </c:pt>
                  <c:pt idx="6">
                    <c:v>Apr - June</c:v>
                  </c:pt>
                </c:lvl>
              </c:multiLvlStrCache>
            </c:multiLvlStrRef>
          </c:cat>
          <c:val>
            <c:numRef>
              <c:extLst>
                <c:ext xmlns:c15="http://schemas.microsoft.com/office/drawing/2012/chart" uri="{02D57815-91ED-43cb-92C2-25804820EDAC}">
                  <c15:fullRef>
                    <c15:sqref>'F5'!$B$35:$M$35</c15:sqref>
                  </c15:fullRef>
                </c:ext>
              </c:extLst>
              <c:f>'F5'!$B$35:$J$35</c:f>
              <c:numCache>
                <c:formatCode>#,##0</c:formatCode>
                <c:ptCount val="9"/>
                <c:pt idx="0">
                  <c:v>442208.1</c:v>
                </c:pt>
                <c:pt idx="1">
                  <c:v>303993.84999999992</c:v>
                </c:pt>
                <c:pt idx="2">
                  <c:v>204444.9</c:v>
                </c:pt>
                <c:pt idx="3">
                  <c:v>60843.47</c:v>
                </c:pt>
                <c:pt idx="4">
                  <c:v>40705.090000000004</c:v>
                </c:pt>
                <c:pt idx="5">
                  <c:v>36424.339999999997</c:v>
                </c:pt>
                <c:pt idx="6">
                  <c:v>956476.43</c:v>
                </c:pt>
                <c:pt idx="7">
                  <c:v>415320.06000000006</c:v>
                </c:pt>
                <c:pt idx="8">
                  <c:v>216502.76</c:v>
                </c:pt>
              </c:numCache>
            </c:numRef>
          </c:val>
          <c:extLst>
            <c:ext xmlns:c16="http://schemas.microsoft.com/office/drawing/2014/chart" uri="{C3380CC4-5D6E-409C-BE32-E72D297353CC}">
              <c16:uniqueId val="{00000000-A48D-4C06-A4D2-C4D43EC177BE}"/>
            </c:ext>
          </c:extLst>
        </c:ser>
        <c:ser>
          <c:idx val="1"/>
          <c:order val="1"/>
          <c:tx>
            <c:strRef>
              <c:f>'F5'!$A$36</c:f>
              <c:strCache>
                <c:ptCount val="1"/>
                <c:pt idx="0">
                  <c:v>AY 2018-19</c:v>
                </c:pt>
              </c:strCache>
            </c:strRef>
          </c:tx>
          <c:spPr>
            <a:solidFill>
              <a:schemeClr val="bg2">
                <a:lumMod val="75000"/>
              </a:schemeClr>
            </a:solidFill>
            <a:ln>
              <a:noFill/>
            </a:ln>
            <a:effectLst/>
          </c:spPr>
          <c:invertIfNegative val="0"/>
          <c:dLbls>
            <c:dLbl>
              <c:idx val="6"/>
              <c:layout>
                <c:manualLayout>
                  <c:x val="-7.5431040883030213E-3"/>
                  <c:y val="-3.957553498885575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48D-4C06-A4D2-C4D43EC177BE}"/>
                </c:ext>
              </c:extLst>
            </c:dLbl>
            <c:dLbl>
              <c:idx val="7"/>
              <c:layout>
                <c:manualLayout>
                  <c:x val="-3.771552044151603E-3"/>
                  <c:y val="-1.993468722181909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48D-4C06-A4D2-C4D43EC177BE}"/>
                </c:ext>
              </c:extLst>
            </c:dLbl>
            <c:dLbl>
              <c:idx val="8"/>
              <c:layout>
                <c:manualLayout>
                  <c:x val="-1.8438485879556198E-16"/>
                  <c:y val="-1.993468722181909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48D-4C06-A4D2-C4D43EC177BE}"/>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extLst>
                <c:ext xmlns:c15="http://schemas.microsoft.com/office/drawing/2012/chart" uri="{02D57815-91ED-43cb-92C2-25804820EDAC}">
                  <c15:fullRef>
                    <c15:sqref>'F5'!$B$33:$M$34</c15:sqref>
                  </c15:fullRef>
                </c:ext>
              </c:extLst>
              <c:f>'F5'!$B$33:$M$34</c:f>
              <c:multiLvlStrCache>
                <c:ptCount val="9"/>
                <c:lvl>
                  <c:pt idx="0">
                    <c:v>BA</c:v>
                  </c:pt>
                  <c:pt idx="1">
                    <c:v>AA</c:v>
                  </c:pt>
                  <c:pt idx="2">
                    <c:v>Cert</c:v>
                  </c:pt>
                  <c:pt idx="3">
                    <c:v>BA</c:v>
                  </c:pt>
                  <c:pt idx="4">
                    <c:v>AA</c:v>
                  </c:pt>
                  <c:pt idx="5">
                    <c:v>Cert</c:v>
                  </c:pt>
                  <c:pt idx="6">
                    <c:v>BA</c:v>
                  </c:pt>
                  <c:pt idx="7">
                    <c:v>AA</c:v>
                  </c:pt>
                  <c:pt idx="8">
                    <c:v>Cert</c:v>
                  </c:pt>
                </c:lvl>
                <c:lvl>
                  <c:pt idx="0">
                    <c:v>July - Dec</c:v>
                  </c:pt>
                  <c:pt idx="3">
                    <c:v>Jan - Mar</c:v>
                  </c:pt>
                  <c:pt idx="6">
                    <c:v>Apr - June</c:v>
                  </c:pt>
                </c:lvl>
              </c:multiLvlStrCache>
            </c:multiLvlStrRef>
          </c:cat>
          <c:val>
            <c:numRef>
              <c:extLst>
                <c:ext xmlns:c15="http://schemas.microsoft.com/office/drawing/2012/chart" uri="{02D57815-91ED-43cb-92C2-25804820EDAC}">
                  <c15:fullRef>
                    <c15:sqref>'F5'!$B$36:$M$36</c15:sqref>
                  </c15:fullRef>
                </c:ext>
              </c:extLst>
              <c:f>'F5'!$B$36:$J$36</c:f>
              <c:numCache>
                <c:formatCode>#,##0</c:formatCode>
                <c:ptCount val="9"/>
                <c:pt idx="0">
                  <c:v>447544.7699999999</c:v>
                </c:pt>
                <c:pt idx="1">
                  <c:v>315690.67</c:v>
                </c:pt>
                <c:pt idx="2">
                  <c:v>223760</c:v>
                </c:pt>
                <c:pt idx="3">
                  <c:v>55725.659999999996</c:v>
                </c:pt>
                <c:pt idx="4">
                  <c:v>37723.07</c:v>
                </c:pt>
                <c:pt idx="5">
                  <c:v>24452.36</c:v>
                </c:pt>
                <c:pt idx="6">
                  <c:v>972073.57000000007</c:v>
                </c:pt>
                <c:pt idx="7">
                  <c:v>414454.26</c:v>
                </c:pt>
                <c:pt idx="8">
                  <c:v>219706.9</c:v>
                </c:pt>
              </c:numCache>
            </c:numRef>
          </c:val>
          <c:extLst>
            <c:ext xmlns:c16="http://schemas.microsoft.com/office/drawing/2014/chart" uri="{C3380CC4-5D6E-409C-BE32-E72D297353CC}">
              <c16:uniqueId val="{00000001-A48D-4C06-A4D2-C4D43EC177BE}"/>
            </c:ext>
          </c:extLst>
        </c:ser>
        <c:ser>
          <c:idx val="2"/>
          <c:order val="2"/>
          <c:tx>
            <c:strRef>
              <c:f>'F5'!$A$37</c:f>
              <c:strCache>
                <c:ptCount val="1"/>
                <c:pt idx="0">
                  <c:v>AY 2019-20</c:v>
                </c:pt>
              </c:strCache>
            </c:strRef>
          </c:tx>
          <c:spPr>
            <a:solidFill>
              <a:schemeClr val="accent2">
                <a:lumMod val="60000"/>
                <a:lumOff val="40000"/>
              </a:schemeClr>
            </a:solidFill>
            <a:ln>
              <a:noFill/>
            </a:ln>
            <a:effectLst/>
          </c:spPr>
          <c:invertIfNegative val="0"/>
          <c:dLbls>
            <c:dLbl>
              <c:idx val="6"/>
              <c:layout>
                <c:manualLayout>
                  <c:x val="1.0057472117737269E-2"/>
                  <c:y val="-1.964084776703665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8D-4C06-A4D2-C4D43EC177BE}"/>
                </c:ext>
              </c:extLst>
            </c:dLbl>
            <c:dLbl>
              <c:idx val="7"/>
              <c:layout>
                <c:manualLayout>
                  <c:x val="2.0114944235474722E-2"/>
                  <c:y val="-5.89225433011106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8D-4C06-A4D2-C4D43EC177BE}"/>
                </c:ext>
              </c:extLst>
            </c:dLbl>
            <c:dLbl>
              <c:idx val="8"/>
              <c:layout>
                <c:manualLayout>
                  <c:x val="1.2571840147171703E-2"/>
                  <c:y val="-3.928169553407331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8D-4C06-A4D2-C4D43EC177BE}"/>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extLst>
                <c:ext xmlns:c15="http://schemas.microsoft.com/office/drawing/2012/chart" uri="{02D57815-91ED-43cb-92C2-25804820EDAC}">
                  <c15:fullRef>
                    <c15:sqref>'F5'!$B$33:$M$34</c15:sqref>
                  </c15:fullRef>
                </c:ext>
              </c:extLst>
              <c:f>'F5'!$B$33:$M$34</c:f>
              <c:multiLvlStrCache>
                <c:ptCount val="9"/>
                <c:lvl>
                  <c:pt idx="0">
                    <c:v>BA</c:v>
                  </c:pt>
                  <c:pt idx="1">
                    <c:v>AA</c:v>
                  </c:pt>
                  <c:pt idx="2">
                    <c:v>Cert</c:v>
                  </c:pt>
                  <c:pt idx="3">
                    <c:v>BA</c:v>
                  </c:pt>
                  <c:pt idx="4">
                    <c:v>AA</c:v>
                  </c:pt>
                  <c:pt idx="5">
                    <c:v>Cert</c:v>
                  </c:pt>
                  <c:pt idx="6">
                    <c:v>BA</c:v>
                  </c:pt>
                  <c:pt idx="7">
                    <c:v>AA</c:v>
                  </c:pt>
                  <c:pt idx="8">
                    <c:v>Cert</c:v>
                  </c:pt>
                </c:lvl>
                <c:lvl>
                  <c:pt idx="0">
                    <c:v>July - Dec</c:v>
                  </c:pt>
                  <c:pt idx="3">
                    <c:v>Jan - Mar</c:v>
                  </c:pt>
                  <c:pt idx="6">
                    <c:v>Apr - June</c:v>
                  </c:pt>
                </c:lvl>
              </c:multiLvlStrCache>
            </c:multiLvlStrRef>
          </c:cat>
          <c:val>
            <c:numRef>
              <c:extLst>
                <c:ext xmlns:c15="http://schemas.microsoft.com/office/drawing/2012/chart" uri="{02D57815-91ED-43cb-92C2-25804820EDAC}">
                  <c15:fullRef>
                    <c15:sqref>'F5'!$B$37:$M$37</c15:sqref>
                  </c15:fullRef>
                </c:ext>
              </c:extLst>
              <c:f>'F5'!$B$37:$J$37</c:f>
              <c:numCache>
                <c:formatCode>#,##0</c:formatCode>
                <c:ptCount val="9"/>
                <c:pt idx="0">
                  <c:v>450372.90999999992</c:v>
                </c:pt>
                <c:pt idx="1">
                  <c:v>312468.47999999998</c:v>
                </c:pt>
                <c:pt idx="2">
                  <c:v>237736</c:v>
                </c:pt>
                <c:pt idx="3">
                  <c:v>58370.21</c:v>
                </c:pt>
                <c:pt idx="4">
                  <c:v>38789.43</c:v>
                </c:pt>
                <c:pt idx="5">
                  <c:v>30748.059999999998</c:v>
                </c:pt>
                <c:pt idx="6">
                  <c:v>994242.88</c:v>
                </c:pt>
                <c:pt idx="7">
                  <c:v>386650.09</c:v>
                </c:pt>
                <c:pt idx="8">
                  <c:v>175938.91999999998</c:v>
                </c:pt>
              </c:numCache>
            </c:numRef>
          </c:val>
          <c:extLst>
            <c:ext xmlns:c16="http://schemas.microsoft.com/office/drawing/2014/chart" uri="{C3380CC4-5D6E-409C-BE32-E72D297353CC}">
              <c16:uniqueId val="{00000002-A48D-4C06-A4D2-C4D43EC177BE}"/>
            </c:ext>
          </c:extLst>
        </c:ser>
        <c:dLbls>
          <c:showLegendKey val="0"/>
          <c:showVal val="0"/>
          <c:showCatName val="0"/>
          <c:showSerName val="0"/>
          <c:showPercent val="0"/>
          <c:showBubbleSize val="0"/>
        </c:dLbls>
        <c:gapWidth val="80"/>
        <c:overlap val="25"/>
        <c:axId val="142523072"/>
        <c:axId val="142538048"/>
      </c:barChart>
      <c:catAx>
        <c:axId val="142523072"/>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cap="none" spc="20" normalizeH="0" baseline="0">
                <a:solidFill>
                  <a:schemeClr val="tx1">
                    <a:lumMod val="65000"/>
                    <a:lumOff val="35000"/>
                  </a:schemeClr>
                </a:solidFill>
                <a:latin typeface="+mn-lt"/>
                <a:ea typeface="+mn-ea"/>
                <a:cs typeface="+mn-cs"/>
              </a:defRPr>
            </a:pPr>
            <a:endParaRPr lang="en-US"/>
          </a:p>
        </c:txPr>
        <c:crossAx val="142538048"/>
        <c:crosses val="autoZero"/>
        <c:auto val="1"/>
        <c:lblAlgn val="ctr"/>
        <c:lblOffset val="100"/>
        <c:noMultiLvlLbl val="0"/>
      </c:catAx>
      <c:valAx>
        <c:axId val="142538048"/>
        <c:scaling>
          <c:orientation val="minMax"/>
          <c:max val="1000000"/>
        </c:scaling>
        <c:delete val="1"/>
        <c:axPos val="l"/>
        <c:numFmt formatCode="#,##0" sourceLinked="1"/>
        <c:majorTickMark val="none"/>
        <c:minorTickMark val="none"/>
        <c:tickLblPos val="nextTo"/>
        <c:crossAx val="142523072"/>
        <c:crosses val="autoZero"/>
        <c:crossBetween val="between"/>
      </c:valAx>
      <c:spPr>
        <a:noFill/>
        <a:ln>
          <a:noFill/>
        </a:ln>
        <a:effectLst/>
      </c:spPr>
    </c:plotArea>
    <c:legend>
      <c:legendPos val="b"/>
      <c:layout>
        <c:manualLayout>
          <c:xMode val="edge"/>
          <c:yMode val="edge"/>
          <c:x val="4.8750131410376353E-2"/>
          <c:y val="0.13133143065944744"/>
          <c:w val="0.12038016863340635"/>
          <c:h val="0.14588544635897197"/>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b="0"/>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'F5'!$A$49</c:f>
              <c:strCache>
                <c:ptCount val="1"/>
                <c:pt idx="0">
                  <c:v>BA</c:v>
                </c:pt>
              </c:strCache>
            </c:strRef>
          </c:tx>
          <c:spPr>
            <a:solidFill>
              <a:schemeClr val="accent1"/>
            </a:solidFill>
            <a:ln>
              <a:noFill/>
            </a:ln>
            <a:effectLst/>
          </c:spPr>
          <c:invertIfNegative val="0"/>
          <c:val>
            <c:numRef>
              <c:f>'F5'!$B$49:$G$49</c:f>
            </c:numRef>
          </c:val>
          <c:extLst>
            <c:ext xmlns:c15="http://schemas.microsoft.com/office/drawing/2012/chart" uri="{02D57815-91ED-43cb-92C2-25804820EDAC}">
              <c15:filteredCategoryTitle>
                <c15:cat>
                  <c:multiLvlStrRef>
                    <c:extLst>
                      <c:ext uri="{02D57815-91ED-43cb-92C2-25804820EDAC}">
                        <c15:formulaRef>
                          <c15:sqref>'F5'!$B$47:$G$48</c15:sqref>
                        </c15:formulaRef>
                      </c:ext>
                    </c:extLst>
                  </c:multiLvlStrRef>
                </c15:cat>
              </c15:filteredCategoryTitle>
            </c:ext>
            <c:ext xmlns:c16="http://schemas.microsoft.com/office/drawing/2014/chart" uri="{C3380CC4-5D6E-409C-BE32-E72D297353CC}">
              <c16:uniqueId val="{00000000-9069-4A8A-908D-7A996B7ABA0D}"/>
            </c:ext>
          </c:extLst>
        </c:ser>
        <c:ser>
          <c:idx val="1"/>
          <c:order val="1"/>
          <c:tx>
            <c:strRef>
              <c:f>'F5'!$A$50</c:f>
              <c:strCache>
                <c:ptCount val="1"/>
                <c:pt idx="0">
                  <c:v>AA</c:v>
                </c:pt>
              </c:strCache>
            </c:strRef>
          </c:tx>
          <c:spPr>
            <a:solidFill>
              <a:schemeClr val="accent2"/>
            </a:solidFill>
            <a:ln>
              <a:noFill/>
            </a:ln>
            <a:effectLst/>
          </c:spPr>
          <c:invertIfNegative val="0"/>
          <c:val>
            <c:numRef>
              <c:f>'F5'!$B$50:$G$50</c:f>
            </c:numRef>
          </c:val>
          <c:extLst>
            <c:ext xmlns:c15="http://schemas.microsoft.com/office/drawing/2012/chart" uri="{02D57815-91ED-43cb-92C2-25804820EDAC}">
              <c15:filteredCategoryTitle>
                <c15:cat>
                  <c:multiLvlStrRef>
                    <c:extLst>
                      <c:ext uri="{02D57815-91ED-43cb-92C2-25804820EDAC}">
                        <c15:formulaRef>
                          <c15:sqref>'F5'!$B$47:$G$48</c15:sqref>
                        </c15:formulaRef>
                      </c:ext>
                    </c:extLst>
                  </c:multiLvlStrRef>
                </c15:cat>
              </c15:filteredCategoryTitle>
            </c:ext>
            <c:ext xmlns:c16="http://schemas.microsoft.com/office/drawing/2014/chart" uri="{C3380CC4-5D6E-409C-BE32-E72D297353CC}">
              <c16:uniqueId val="{00000001-9069-4A8A-908D-7A996B7ABA0D}"/>
            </c:ext>
          </c:extLst>
        </c:ser>
        <c:ser>
          <c:idx val="2"/>
          <c:order val="2"/>
          <c:tx>
            <c:strRef>
              <c:f>'F5'!$A$51</c:f>
              <c:strCache>
                <c:ptCount val="1"/>
                <c:pt idx="0">
                  <c:v>Cert</c:v>
                </c:pt>
              </c:strCache>
            </c:strRef>
          </c:tx>
          <c:spPr>
            <a:solidFill>
              <a:schemeClr val="accent3"/>
            </a:solidFill>
            <a:ln>
              <a:noFill/>
            </a:ln>
            <a:effectLst/>
          </c:spPr>
          <c:invertIfNegative val="0"/>
          <c:val>
            <c:numRef>
              <c:f>'F5'!$B$51:$G$51</c:f>
            </c:numRef>
          </c:val>
          <c:extLst>
            <c:ext xmlns:c15="http://schemas.microsoft.com/office/drawing/2012/chart" uri="{02D57815-91ED-43cb-92C2-25804820EDAC}">
              <c15:filteredCategoryTitle>
                <c15:cat>
                  <c:multiLvlStrRef>
                    <c:extLst>
                      <c:ext uri="{02D57815-91ED-43cb-92C2-25804820EDAC}">
                        <c15:formulaRef>
                          <c15:sqref>'F5'!$B$47:$G$48</c15:sqref>
                        </c15:formulaRef>
                      </c:ext>
                    </c:extLst>
                  </c:multiLvlStrRef>
                </c15:cat>
              </c15:filteredCategoryTitle>
            </c:ext>
            <c:ext xmlns:c16="http://schemas.microsoft.com/office/drawing/2014/chart" uri="{C3380CC4-5D6E-409C-BE32-E72D297353CC}">
              <c16:uniqueId val="{00000002-9069-4A8A-908D-7A996B7ABA0D}"/>
            </c:ext>
          </c:extLst>
        </c:ser>
        <c:dLbls>
          <c:showLegendKey val="0"/>
          <c:showVal val="0"/>
          <c:showCatName val="0"/>
          <c:showSerName val="0"/>
          <c:showPercent val="0"/>
          <c:showBubbleSize val="0"/>
        </c:dLbls>
        <c:gapWidth val="219"/>
        <c:overlap val="-27"/>
        <c:axId val="293227840"/>
        <c:axId val="293229088"/>
      </c:barChart>
      <c:catAx>
        <c:axId val="293227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3229088"/>
        <c:crosses val="autoZero"/>
        <c:auto val="1"/>
        <c:lblAlgn val="ctr"/>
        <c:lblOffset val="100"/>
        <c:noMultiLvlLbl val="0"/>
      </c:catAx>
      <c:valAx>
        <c:axId val="2932290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322784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219138332197319E-2"/>
          <c:y val="6.2113875367902131E-2"/>
          <c:w val="0.92681118766404202"/>
          <c:h val="0.79692142800989363"/>
        </c:manualLayout>
      </c:layout>
      <c:barChart>
        <c:barDir val="col"/>
        <c:grouping val="clustered"/>
        <c:varyColors val="0"/>
        <c:ser>
          <c:idx val="0"/>
          <c:order val="0"/>
          <c:tx>
            <c:strRef>
              <c:f>'F6'!$B$25</c:f>
              <c:strCache>
                <c:ptCount val="1"/>
                <c:pt idx="0">
                  <c:v>BA</c:v>
                </c:pt>
              </c:strCache>
            </c:strRef>
          </c:tx>
          <c:spPr>
            <a:gradFill flip="none" rotWithShape="1">
              <a:gsLst>
                <a:gs pos="0">
                  <a:schemeClr val="accent1"/>
                </a:gs>
                <a:gs pos="75000">
                  <a:schemeClr val="accent1">
                    <a:lumMod val="60000"/>
                    <a:lumOff val="40000"/>
                  </a:schemeClr>
                </a:gs>
                <a:gs pos="51000">
                  <a:schemeClr val="accent1">
                    <a:alpha val="75000"/>
                  </a:schemeClr>
                </a:gs>
                <a:gs pos="100000">
                  <a:schemeClr val="accent1">
                    <a:lumMod val="20000"/>
                    <a:lumOff val="80000"/>
                    <a:alpha val="15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'F6'!$A$26:$A$30</c:f>
              <c:strCache>
                <c:ptCount val="5"/>
                <c:pt idx="0">
                  <c:v>Age &lt; 25</c:v>
                </c:pt>
                <c:pt idx="1">
                  <c:v>25-29</c:v>
                </c:pt>
                <c:pt idx="2">
                  <c:v>30-39</c:v>
                </c:pt>
                <c:pt idx="3">
                  <c:v>40-49</c:v>
                </c:pt>
                <c:pt idx="4">
                  <c:v>50 and Over</c:v>
                </c:pt>
              </c:strCache>
            </c:strRef>
          </c:cat>
          <c:val>
            <c:numRef>
              <c:f>'F6'!$B$26:$B$30</c:f>
              <c:numCache>
                <c:formatCode>0.0%</c:formatCode>
                <c:ptCount val="5"/>
                <c:pt idx="0">
                  <c:v>2.8666161915345583E-2</c:v>
                </c:pt>
                <c:pt idx="1">
                  <c:v>-3.3529650670145232E-2</c:v>
                </c:pt>
                <c:pt idx="2">
                  <c:v>-1.5231140976210708E-2</c:v>
                </c:pt>
                <c:pt idx="3">
                  <c:v>-3.4914866872357543E-2</c:v>
                </c:pt>
                <c:pt idx="4">
                  <c:v>-2.9133526320227046E-2</c:v>
                </c:pt>
              </c:numCache>
            </c:numRef>
          </c:val>
          <c:extLst>
            <c:ext xmlns:c16="http://schemas.microsoft.com/office/drawing/2014/chart" uri="{C3380CC4-5D6E-409C-BE32-E72D297353CC}">
              <c16:uniqueId val="{00000000-D334-4EB3-9987-29DB32DA11BB}"/>
            </c:ext>
          </c:extLst>
        </c:ser>
        <c:ser>
          <c:idx val="1"/>
          <c:order val="1"/>
          <c:tx>
            <c:strRef>
              <c:f>'F6'!$C$25</c:f>
              <c:strCache>
                <c:ptCount val="1"/>
                <c:pt idx="0">
                  <c:v>AA</c:v>
                </c:pt>
              </c:strCache>
            </c:strRef>
          </c:tx>
          <c:spPr>
            <a:gradFill flip="none" rotWithShape="1">
              <a:gsLst>
                <a:gs pos="0">
                  <a:schemeClr val="accent2"/>
                </a:gs>
                <a:gs pos="75000">
                  <a:schemeClr val="accent2">
                    <a:lumMod val="60000"/>
                    <a:lumOff val="40000"/>
                  </a:schemeClr>
                </a:gs>
                <a:gs pos="51000">
                  <a:schemeClr val="accent2">
                    <a:alpha val="75000"/>
                  </a:schemeClr>
                </a:gs>
                <a:gs pos="100000">
                  <a:schemeClr val="accent2">
                    <a:lumMod val="20000"/>
                    <a:lumOff val="80000"/>
                    <a:alpha val="15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'F6'!$A$26:$A$30</c:f>
              <c:strCache>
                <c:ptCount val="5"/>
                <c:pt idx="0">
                  <c:v>Age &lt; 25</c:v>
                </c:pt>
                <c:pt idx="1">
                  <c:v>25-29</c:v>
                </c:pt>
                <c:pt idx="2">
                  <c:v>30-39</c:v>
                </c:pt>
                <c:pt idx="3">
                  <c:v>40-49</c:v>
                </c:pt>
                <c:pt idx="4">
                  <c:v>50 and Over</c:v>
                </c:pt>
              </c:strCache>
            </c:strRef>
          </c:cat>
          <c:val>
            <c:numRef>
              <c:f>'F6'!$C$26:$C$30</c:f>
              <c:numCache>
                <c:formatCode>0.0%</c:formatCode>
                <c:ptCount val="5"/>
                <c:pt idx="0">
                  <c:v>-2.6213789521376957E-2</c:v>
                </c:pt>
                <c:pt idx="1">
                  <c:v>-6.9637124747884763E-2</c:v>
                </c:pt>
                <c:pt idx="2">
                  <c:v>-4.9122008651151121E-2</c:v>
                </c:pt>
                <c:pt idx="3">
                  <c:v>-5.9326832395539153E-2</c:v>
                </c:pt>
                <c:pt idx="4">
                  <c:v>-7.2873063110959035E-2</c:v>
                </c:pt>
              </c:numCache>
            </c:numRef>
          </c:val>
          <c:extLst>
            <c:ext xmlns:c16="http://schemas.microsoft.com/office/drawing/2014/chart" uri="{C3380CC4-5D6E-409C-BE32-E72D297353CC}">
              <c16:uniqueId val="{00000003-D334-4EB3-9987-29DB32DA11BB}"/>
            </c:ext>
          </c:extLst>
        </c:ser>
        <c:ser>
          <c:idx val="2"/>
          <c:order val="2"/>
          <c:tx>
            <c:strRef>
              <c:f>'F6'!$D$25</c:f>
              <c:strCache>
                <c:ptCount val="1"/>
                <c:pt idx="0">
                  <c:v>CERT</c:v>
                </c:pt>
              </c:strCache>
            </c:strRef>
          </c:tx>
          <c:spPr>
            <a:gradFill flip="none" rotWithShape="1">
              <a:gsLst>
                <a:gs pos="0">
                  <a:schemeClr val="accent3"/>
                </a:gs>
                <a:gs pos="75000">
                  <a:schemeClr val="accent3">
                    <a:lumMod val="60000"/>
                    <a:lumOff val="40000"/>
                  </a:schemeClr>
                </a:gs>
                <a:gs pos="51000">
                  <a:schemeClr val="accent3">
                    <a:alpha val="75000"/>
                  </a:schemeClr>
                </a:gs>
                <a:gs pos="100000">
                  <a:schemeClr val="accent3">
                    <a:lumMod val="20000"/>
                    <a:lumOff val="80000"/>
                    <a:alpha val="15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'F6'!$A$26:$A$30</c:f>
              <c:strCache>
                <c:ptCount val="5"/>
                <c:pt idx="0">
                  <c:v>Age &lt; 25</c:v>
                </c:pt>
                <c:pt idx="1">
                  <c:v>25-29</c:v>
                </c:pt>
                <c:pt idx="2">
                  <c:v>30-39</c:v>
                </c:pt>
                <c:pt idx="3">
                  <c:v>40-49</c:v>
                </c:pt>
                <c:pt idx="4">
                  <c:v>50 and Over</c:v>
                </c:pt>
              </c:strCache>
            </c:strRef>
          </c:cat>
          <c:val>
            <c:numRef>
              <c:f>'F6'!$D$26:$D$30</c:f>
              <c:numCache>
                <c:formatCode>0.0%</c:formatCode>
                <c:ptCount val="5"/>
                <c:pt idx="0">
                  <c:v>-4.3958527074118348E-2</c:v>
                </c:pt>
                <c:pt idx="1">
                  <c:v>-6.5119161214119578E-2</c:v>
                </c:pt>
                <c:pt idx="2">
                  <c:v>-4.5624815533675034E-2</c:v>
                </c:pt>
                <c:pt idx="3">
                  <c:v>-5.9889800077691964E-2</c:v>
                </c:pt>
                <c:pt idx="4">
                  <c:v>-7.0428285576378633E-2</c:v>
                </c:pt>
              </c:numCache>
            </c:numRef>
          </c:val>
          <c:extLst>
            <c:ext xmlns:c16="http://schemas.microsoft.com/office/drawing/2014/chart" uri="{C3380CC4-5D6E-409C-BE32-E72D297353CC}">
              <c16:uniqueId val="{00000000-7107-4A82-8098-0A03403E6E97}"/>
            </c:ext>
          </c:extLst>
        </c:ser>
        <c:dLbls>
          <c:showLegendKey val="0"/>
          <c:showVal val="0"/>
          <c:showCatName val="0"/>
          <c:showSerName val="0"/>
          <c:showPercent val="0"/>
          <c:showBubbleSize val="0"/>
        </c:dLbls>
        <c:gapWidth val="355"/>
        <c:overlap val="-70"/>
        <c:axId val="425704111"/>
        <c:axId val="33335935"/>
      </c:barChart>
      <c:catAx>
        <c:axId val="425704111"/>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33335935"/>
        <c:crosses val="autoZero"/>
        <c:auto val="1"/>
        <c:lblAlgn val="ctr"/>
        <c:lblOffset val="100"/>
        <c:noMultiLvlLbl val="0"/>
      </c:catAx>
      <c:valAx>
        <c:axId val="33335935"/>
        <c:scaling>
          <c:orientation val="minMax"/>
        </c:scaling>
        <c:delete val="1"/>
        <c:axPos val="l"/>
        <c:numFmt formatCode="0%" sourceLinked="0"/>
        <c:majorTickMark val="none"/>
        <c:minorTickMark val="none"/>
        <c:tickLblPos val="nextTo"/>
        <c:crossAx val="425704111"/>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0.62599027531997598"/>
          <c:y val="9.5880109459502247E-2"/>
          <c:w val="0.1793242631800234"/>
          <c:h val="7.0293897363537805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106545152620539E-2"/>
          <c:y val="5.4174921683176697E-2"/>
          <c:w val="0.84708291523529577"/>
          <c:h val="0.841997713995428"/>
        </c:manualLayout>
      </c:layout>
      <c:lineChart>
        <c:grouping val="standard"/>
        <c:varyColors val="0"/>
        <c:ser>
          <c:idx val="1"/>
          <c:order val="0"/>
          <c:tx>
            <c:strRef>
              <c:f>'F7'!$A$34</c:f>
              <c:strCache>
                <c:ptCount val="1"/>
                <c:pt idx="0">
                  <c:v>Age 24 or Younger</c:v>
                </c:pt>
              </c:strCache>
            </c:strRef>
          </c:tx>
          <c:spPr>
            <a:ln w="31750" cap="rnd">
              <a:solidFill>
                <a:schemeClr val="accent4"/>
              </a:solidFill>
              <a:round/>
            </a:ln>
            <a:effectLst>
              <a:outerShdw blurRad="57150" dist="19050" dir="5400000" algn="ctr" rotWithShape="0">
                <a:srgbClr val="000000">
                  <a:alpha val="63000"/>
                </a:srgbClr>
              </a:outerShdw>
            </a:effectLst>
          </c:spPr>
          <c:marker>
            <c:symbol val="diamond"/>
            <c:size val="8"/>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'F7'!$B$33:$I$33</c:f>
              <c:strCache>
                <c:ptCount val="8"/>
                <c:pt idx="0">
                  <c:v>2012-13</c:v>
                </c:pt>
                <c:pt idx="1">
                  <c:v>2013-14</c:v>
                </c:pt>
                <c:pt idx="2">
                  <c:v>2014-15</c:v>
                </c:pt>
                <c:pt idx="3">
                  <c:v>2015-16</c:v>
                </c:pt>
                <c:pt idx="4">
                  <c:v>2016-17</c:v>
                </c:pt>
                <c:pt idx="5">
                  <c:v>2017-18</c:v>
                </c:pt>
                <c:pt idx="6">
                  <c:v>2018-19</c:v>
                </c:pt>
                <c:pt idx="7">
                  <c:v>2019-20</c:v>
                </c:pt>
              </c:strCache>
            </c:strRef>
          </c:cat>
          <c:val>
            <c:numRef>
              <c:f>'F7'!$B$34:$I$34</c:f>
              <c:numCache>
                <c:formatCode>_(* #,##0_);_(* \(#,##0\);_(* "-"??_);_(@_)</c:formatCode>
                <c:ptCount val="8"/>
                <c:pt idx="0">
                  <c:v>1664486.43</c:v>
                </c:pt>
                <c:pt idx="1">
                  <c:v>1727525.97</c:v>
                </c:pt>
                <c:pt idx="2">
                  <c:v>1764303</c:v>
                </c:pt>
                <c:pt idx="3">
                  <c:v>1807089.86</c:v>
                </c:pt>
                <c:pt idx="4">
                  <c:v>1849070.36</c:v>
                </c:pt>
                <c:pt idx="5">
                  <c:v>1897912.35</c:v>
                </c:pt>
                <c:pt idx="6">
                  <c:v>1949698.87</c:v>
                </c:pt>
                <c:pt idx="7">
                  <c:v>1960585.17</c:v>
                </c:pt>
              </c:numCache>
            </c:numRef>
          </c:val>
          <c:smooth val="0"/>
          <c:extLst xmlns:c15="http://schemas.microsoft.com/office/drawing/2012/chart">
            <c:ext xmlns:c16="http://schemas.microsoft.com/office/drawing/2014/chart" uri="{C3380CC4-5D6E-409C-BE32-E72D297353CC}">
              <c16:uniqueId val="{00000000-E450-47A4-9207-310B8DC12243}"/>
            </c:ext>
          </c:extLst>
        </c:ser>
        <c:ser>
          <c:idx val="2"/>
          <c:order val="1"/>
          <c:tx>
            <c:strRef>
              <c:f>'F7'!$A$35</c:f>
              <c:strCache>
                <c:ptCount val="1"/>
                <c:pt idx="0">
                  <c:v>Age 25 and Older</c:v>
                </c:pt>
              </c:strCache>
            </c:strRef>
          </c:tx>
          <c:spPr>
            <a:ln w="31750" cap="rnd">
              <a:solidFill>
                <a:schemeClr val="accent6"/>
              </a:solidFill>
              <a:round/>
            </a:ln>
            <a:effectLst>
              <a:outerShdw blurRad="57150" dist="19050" dir="5400000" algn="ctr" rotWithShape="0">
                <a:srgbClr val="000000">
                  <a:alpha val="63000"/>
                </a:srgbClr>
              </a:outerShdw>
            </a:effectLst>
          </c:spPr>
          <c:marker>
            <c:symbol val="diamond"/>
            <c:size val="8"/>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a:solidFill>
                  <a:schemeClr val="accent6"/>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'F7'!$B$33:$I$33</c:f>
              <c:strCache>
                <c:ptCount val="8"/>
                <c:pt idx="0">
                  <c:v>2012-13</c:v>
                </c:pt>
                <c:pt idx="1">
                  <c:v>2013-14</c:v>
                </c:pt>
                <c:pt idx="2">
                  <c:v>2014-15</c:v>
                </c:pt>
                <c:pt idx="3">
                  <c:v>2015-16</c:v>
                </c:pt>
                <c:pt idx="4">
                  <c:v>2016-17</c:v>
                </c:pt>
                <c:pt idx="5">
                  <c:v>2017-18</c:v>
                </c:pt>
                <c:pt idx="6">
                  <c:v>2018-19</c:v>
                </c:pt>
                <c:pt idx="7">
                  <c:v>2019-20</c:v>
                </c:pt>
              </c:strCache>
            </c:strRef>
          </c:cat>
          <c:val>
            <c:numRef>
              <c:f>'F7'!$B$35:$I$35</c:f>
              <c:numCache>
                <c:formatCode>_(* #,##0_);_(* \(#,##0\);_(* "-"??_);_(@_)</c:formatCode>
                <c:ptCount val="8"/>
                <c:pt idx="0">
                  <c:v>960929.98</c:v>
                </c:pt>
                <c:pt idx="1">
                  <c:v>913844.67</c:v>
                </c:pt>
                <c:pt idx="2">
                  <c:v>885815.11</c:v>
                </c:pt>
                <c:pt idx="3">
                  <c:v>841697.27</c:v>
                </c:pt>
                <c:pt idx="4">
                  <c:v>806327.94</c:v>
                </c:pt>
                <c:pt idx="5">
                  <c:v>776068.94</c:v>
                </c:pt>
                <c:pt idx="6">
                  <c:v>759565.46</c:v>
                </c:pt>
                <c:pt idx="7">
                  <c:v>722595.92</c:v>
                </c:pt>
              </c:numCache>
            </c:numRef>
          </c:val>
          <c:smooth val="0"/>
          <c:extLst>
            <c:ext xmlns:c16="http://schemas.microsoft.com/office/drawing/2014/chart" uri="{C3380CC4-5D6E-409C-BE32-E72D297353CC}">
              <c16:uniqueId val="{00000001-E450-47A4-9207-310B8DC12243}"/>
            </c:ext>
          </c:extLst>
        </c:ser>
        <c:dLbls>
          <c:showLegendKey val="0"/>
          <c:showVal val="0"/>
          <c:showCatName val="0"/>
          <c:showSerName val="0"/>
          <c:showPercent val="0"/>
          <c:showBubbleSize val="0"/>
        </c:dLbls>
        <c:marker val="1"/>
        <c:smooth val="0"/>
        <c:axId val="821073864"/>
        <c:axId val="821074256"/>
      </c:lineChart>
      <c:catAx>
        <c:axId val="82107386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821074256"/>
        <c:crosses val="autoZero"/>
        <c:auto val="1"/>
        <c:lblAlgn val="ctr"/>
        <c:lblOffset val="100"/>
        <c:noMultiLvlLbl val="0"/>
      </c:catAx>
      <c:valAx>
        <c:axId val="8210742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1073864"/>
        <c:crosses val="autoZero"/>
        <c:crossBetween val="between"/>
        <c:dispUnits>
          <c:builtInUnit val="thousands"/>
          <c:dispUnitsLbl>
            <c:layout>
              <c:manualLayout>
                <c:xMode val="edge"/>
                <c:yMode val="edge"/>
                <c:x val="3.7911714440468786E-3"/>
                <c:y val="0.42371315849541585"/>
              </c:manualLayout>
            </c:layout>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r"/>
      <c:layout>
        <c:manualLayout>
          <c:xMode val="edge"/>
          <c:yMode val="edge"/>
          <c:x val="0.13303143703738687"/>
          <c:y val="6.6138009798383871E-2"/>
          <c:w val="0.25975941163276628"/>
          <c:h val="0.129097874862416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82737609043682"/>
          <c:y val="9.4481004443943847E-2"/>
          <c:w val="0.6471678376447485"/>
          <c:h val="0.8148550396717652"/>
        </c:manualLayout>
      </c:layout>
      <c:lineChart>
        <c:grouping val="standard"/>
        <c:varyColors val="0"/>
        <c:ser>
          <c:idx val="3"/>
          <c:order val="0"/>
          <c:tx>
            <c:strRef>
              <c:f>'F8'!$A$45</c:f>
              <c:strCache>
                <c:ptCount val="1"/>
                <c:pt idx="0">
                  <c:v>All Graduates with Prior Awards</c:v>
                </c:pt>
              </c:strCache>
            </c:strRef>
          </c:tx>
          <c:spPr>
            <a:ln w="34925" cap="rnd">
              <a:solidFill>
                <a:schemeClr val="accent2">
                  <a:lumMod val="60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9525">
                <a:solidFill>
                  <a:schemeClr val="accent2">
                    <a:lumMod val="60000"/>
                  </a:schemeClr>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'F8'!$B$41:$I$41</c:f>
              <c:strCache>
                <c:ptCount val="8"/>
                <c:pt idx="0">
                  <c:v>2012-13</c:v>
                </c:pt>
                <c:pt idx="1">
                  <c:v>2013-14</c:v>
                </c:pt>
                <c:pt idx="2">
                  <c:v>2014-15</c:v>
                </c:pt>
                <c:pt idx="3">
                  <c:v>2015-16</c:v>
                </c:pt>
                <c:pt idx="4">
                  <c:v>2016-17</c:v>
                </c:pt>
                <c:pt idx="5">
                  <c:v>2017-18</c:v>
                </c:pt>
                <c:pt idx="6">
                  <c:v>2018-19</c:v>
                </c:pt>
                <c:pt idx="7">
                  <c:v>2019-20</c:v>
                </c:pt>
              </c:strCache>
            </c:strRef>
          </c:cat>
          <c:val>
            <c:numRef>
              <c:f>'F8'!$B$45:$I$45</c:f>
              <c:numCache>
                <c:formatCode>_(* #,##0_);_(* \(#,##0\);_(* "-"??_);_(@_)</c:formatCode>
                <c:ptCount val="8"/>
                <c:pt idx="0">
                  <c:v>795235.01</c:v>
                </c:pt>
                <c:pt idx="1">
                  <c:v>814856.51</c:v>
                </c:pt>
                <c:pt idx="2">
                  <c:v>839079.76</c:v>
                </c:pt>
                <c:pt idx="3">
                  <c:v>859999.54</c:v>
                </c:pt>
                <c:pt idx="4">
                  <c:v>886012.09999999986</c:v>
                </c:pt>
                <c:pt idx="5">
                  <c:v>915982.22</c:v>
                </c:pt>
                <c:pt idx="6">
                  <c:v>939382.39</c:v>
                </c:pt>
                <c:pt idx="7">
                  <c:v>965062.12</c:v>
                </c:pt>
              </c:numCache>
            </c:numRef>
          </c:val>
          <c:smooth val="0"/>
          <c:extLst>
            <c:ext xmlns:c16="http://schemas.microsoft.com/office/drawing/2014/chart" uri="{C3380CC4-5D6E-409C-BE32-E72D297353CC}">
              <c16:uniqueId val="{00000003-4953-4F9B-B058-384F4949F6EE}"/>
            </c:ext>
          </c:extLst>
        </c:ser>
        <c:ser>
          <c:idx val="1"/>
          <c:order val="1"/>
          <c:tx>
            <c:strRef>
              <c:f>'F8'!$A$42</c:f>
              <c:strCache>
                <c:ptCount val="1"/>
                <c:pt idx="0">
                  <c:v>BA</c:v>
                </c:pt>
              </c:strCache>
            </c:strRef>
          </c:tx>
          <c:spPr>
            <a:ln w="31750" cap="rnd">
              <a:solidFill>
                <a:schemeClr val="accent4"/>
              </a:solidFill>
              <a:round/>
            </a:ln>
            <a:effectLst>
              <a:outerShdw blurRad="57150" dist="19050" dir="5400000" algn="ctr" rotWithShape="0">
                <a:srgbClr val="000000">
                  <a:alpha val="63000"/>
                </a:srgbClr>
              </a:outerShdw>
            </a:effectLst>
          </c:spPr>
          <c:marker>
            <c:symbol val="diamond"/>
            <c:size val="8"/>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'F8'!$B$41:$I$41</c:f>
              <c:strCache>
                <c:ptCount val="8"/>
                <c:pt idx="0">
                  <c:v>2012-13</c:v>
                </c:pt>
                <c:pt idx="1">
                  <c:v>2013-14</c:v>
                </c:pt>
                <c:pt idx="2">
                  <c:v>2014-15</c:v>
                </c:pt>
                <c:pt idx="3">
                  <c:v>2015-16</c:v>
                </c:pt>
                <c:pt idx="4">
                  <c:v>2016-17</c:v>
                </c:pt>
                <c:pt idx="5">
                  <c:v>2017-18</c:v>
                </c:pt>
                <c:pt idx="6">
                  <c:v>2018-19</c:v>
                </c:pt>
                <c:pt idx="7">
                  <c:v>2019-20</c:v>
                </c:pt>
              </c:strCache>
            </c:strRef>
          </c:cat>
          <c:val>
            <c:numRef>
              <c:f>'F8'!$B$42:$I$42</c:f>
              <c:numCache>
                <c:formatCode>_(* #,##0_);_(* \(#,##0\);_(* "-"??_);_(@_)</c:formatCode>
                <c:ptCount val="8"/>
                <c:pt idx="0">
                  <c:v>453382.25</c:v>
                </c:pt>
                <c:pt idx="1">
                  <c:v>458075.89</c:v>
                </c:pt>
                <c:pt idx="2">
                  <c:v>472548.13</c:v>
                </c:pt>
                <c:pt idx="3">
                  <c:v>484226.61</c:v>
                </c:pt>
                <c:pt idx="4">
                  <c:v>504093.56999999995</c:v>
                </c:pt>
                <c:pt idx="5">
                  <c:v>515966.98</c:v>
                </c:pt>
                <c:pt idx="6">
                  <c:v>533591.89</c:v>
                </c:pt>
                <c:pt idx="7">
                  <c:v>554530.60000000009</c:v>
                </c:pt>
              </c:numCache>
            </c:numRef>
          </c:val>
          <c:smooth val="0"/>
          <c:extLst xmlns:c15="http://schemas.microsoft.com/office/drawing/2012/chart">
            <c:ext xmlns:c16="http://schemas.microsoft.com/office/drawing/2014/chart" uri="{C3380CC4-5D6E-409C-BE32-E72D297353CC}">
              <c16:uniqueId val="{00000000-4953-4F9B-B058-384F4949F6EE}"/>
            </c:ext>
          </c:extLst>
        </c:ser>
        <c:ser>
          <c:idx val="2"/>
          <c:order val="2"/>
          <c:tx>
            <c:strRef>
              <c:f>'F8'!$A$43</c:f>
              <c:strCache>
                <c:ptCount val="1"/>
                <c:pt idx="0">
                  <c:v>AA</c:v>
                </c:pt>
              </c:strCache>
            </c:strRef>
          </c:tx>
          <c:spPr>
            <a:ln w="31750" cap="rnd">
              <a:solidFill>
                <a:schemeClr val="accent6"/>
              </a:solidFill>
              <a:round/>
            </a:ln>
            <a:effectLst>
              <a:outerShdw blurRad="57150" dist="19050" dir="5400000" algn="ctr" rotWithShape="0">
                <a:srgbClr val="000000">
                  <a:alpha val="63000"/>
                </a:srgbClr>
              </a:outerShdw>
            </a:effectLst>
          </c:spPr>
          <c:marker>
            <c:symbol val="diamond"/>
            <c:size val="8"/>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a:solidFill>
                  <a:schemeClr val="accent6"/>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'F8'!$B$41:$I$41</c:f>
              <c:strCache>
                <c:ptCount val="8"/>
                <c:pt idx="0">
                  <c:v>2012-13</c:v>
                </c:pt>
                <c:pt idx="1">
                  <c:v>2013-14</c:v>
                </c:pt>
                <c:pt idx="2">
                  <c:v>2014-15</c:v>
                </c:pt>
                <c:pt idx="3">
                  <c:v>2015-16</c:v>
                </c:pt>
                <c:pt idx="4">
                  <c:v>2016-17</c:v>
                </c:pt>
                <c:pt idx="5">
                  <c:v>2017-18</c:v>
                </c:pt>
                <c:pt idx="6">
                  <c:v>2018-19</c:v>
                </c:pt>
                <c:pt idx="7">
                  <c:v>2019-20</c:v>
                </c:pt>
              </c:strCache>
            </c:strRef>
          </c:cat>
          <c:val>
            <c:numRef>
              <c:f>'F8'!$B$43:$I$43</c:f>
              <c:numCache>
                <c:formatCode>_(* #,##0_);_(* \(#,##0\);_(* "-"??_);_(@_)</c:formatCode>
                <c:ptCount val="8"/>
                <c:pt idx="0">
                  <c:v>172423.2</c:v>
                </c:pt>
                <c:pt idx="1">
                  <c:v>183142.39</c:v>
                </c:pt>
                <c:pt idx="2">
                  <c:v>184334.18</c:v>
                </c:pt>
                <c:pt idx="3">
                  <c:v>188505.13</c:v>
                </c:pt>
                <c:pt idx="4">
                  <c:v>190664.21</c:v>
                </c:pt>
                <c:pt idx="5">
                  <c:v>196475</c:v>
                </c:pt>
                <c:pt idx="6">
                  <c:v>194965.51</c:v>
                </c:pt>
                <c:pt idx="7">
                  <c:v>199331.91999999998</c:v>
                </c:pt>
              </c:numCache>
            </c:numRef>
          </c:val>
          <c:smooth val="0"/>
          <c:extLst>
            <c:ext xmlns:c16="http://schemas.microsoft.com/office/drawing/2014/chart" uri="{C3380CC4-5D6E-409C-BE32-E72D297353CC}">
              <c16:uniqueId val="{00000001-4953-4F9B-B058-384F4949F6EE}"/>
            </c:ext>
          </c:extLst>
        </c:ser>
        <c:ser>
          <c:idx val="0"/>
          <c:order val="3"/>
          <c:tx>
            <c:strRef>
              <c:f>'F8'!$A$44</c:f>
              <c:strCache>
                <c:ptCount val="1"/>
                <c:pt idx="0">
                  <c:v>Certificate</c:v>
                </c:pt>
              </c:strCache>
            </c:strRef>
          </c:tx>
          <c:spPr>
            <a:ln w="34925" cap="rnd">
              <a:solidFill>
                <a:schemeClr val="accent2"/>
              </a:solidFill>
              <a:round/>
            </a:ln>
            <a:effectLst>
              <a:outerShdw blurRad="57150" dist="19050" dir="5400000" algn="ctr" rotWithShape="0">
                <a:srgbClr val="000000">
                  <a:alpha val="63000"/>
                </a:srgbClr>
              </a:outerShdw>
            </a:effectLst>
          </c:spPr>
          <c:marker>
            <c:symbol val="diamond"/>
            <c:size val="8"/>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'F8'!$B$41:$I$41</c:f>
              <c:strCache>
                <c:ptCount val="8"/>
                <c:pt idx="0">
                  <c:v>2012-13</c:v>
                </c:pt>
                <c:pt idx="1">
                  <c:v>2013-14</c:v>
                </c:pt>
                <c:pt idx="2">
                  <c:v>2014-15</c:v>
                </c:pt>
                <c:pt idx="3">
                  <c:v>2015-16</c:v>
                </c:pt>
                <c:pt idx="4">
                  <c:v>2016-17</c:v>
                </c:pt>
                <c:pt idx="5">
                  <c:v>2017-18</c:v>
                </c:pt>
                <c:pt idx="6">
                  <c:v>2018-19</c:v>
                </c:pt>
                <c:pt idx="7">
                  <c:v>2019-20</c:v>
                </c:pt>
              </c:strCache>
            </c:strRef>
          </c:cat>
          <c:val>
            <c:numRef>
              <c:f>'F8'!$B$44:$I$44</c:f>
              <c:numCache>
                <c:formatCode>_(* #,##0_);_(* \(#,##0\);_(* "-"??_);_(@_)</c:formatCode>
                <c:ptCount val="8"/>
                <c:pt idx="0">
                  <c:v>169429.56</c:v>
                </c:pt>
                <c:pt idx="1">
                  <c:v>173638.23</c:v>
                </c:pt>
                <c:pt idx="2">
                  <c:v>182197.45</c:v>
                </c:pt>
                <c:pt idx="3">
                  <c:v>187267.8</c:v>
                </c:pt>
                <c:pt idx="4">
                  <c:v>191254.32</c:v>
                </c:pt>
                <c:pt idx="5">
                  <c:v>203540.24</c:v>
                </c:pt>
                <c:pt idx="6">
                  <c:v>210824.99</c:v>
                </c:pt>
                <c:pt idx="7">
                  <c:v>211199.6</c:v>
                </c:pt>
              </c:numCache>
            </c:numRef>
          </c:val>
          <c:smooth val="0"/>
          <c:extLst>
            <c:ext xmlns:c16="http://schemas.microsoft.com/office/drawing/2014/chart" uri="{C3380CC4-5D6E-409C-BE32-E72D297353CC}">
              <c16:uniqueId val="{00000002-4953-4F9B-B058-384F4949F6EE}"/>
            </c:ext>
          </c:extLst>
        </c:ser>
        <c:dLbls>
          <c:showLegendKey val="0"/>
          <c:showVal val="0"/>
          <c:showCatName val="0"/>
          <c:showSerName val="0"/>
          <c:showPercent val="0"/>
          <c:showBubbleSize val="0"/>
        </c:dLbls>
        <c:marker val="1"/>
        <c:smooth val="0"/>
        <c:axId val="821073864"/>
        <c:axId val="821074256"/>
      </c:lineChart>
      <c:catAx>
        <c:axId val="82107386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821074256"/>
        <c:crosses val="autoZero"/>
        <c:auto val="1"/>
        <c:lblAlgn val="ctr"/>
        <c:lblOffset val="100"/>
        <c:noMultiLvlLbl val="0"/>
      </c:catAx>
      <c:valAx>
        <c:axId val="821074256"/>
        <c:scaling>
          <c:orientation val="minMax"/>
          <c:max val="1000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1073864"/>
        <c:crosses val="autoZero"/>
        <c:crossBetween val="between"/>
        <c:majorUnit val="200000"/>
        <c:dispUnits>
          <c:builtInUnit val="thousands"/>
          <c:dispUnitsLbl>
            <c:layout>
              <c:manualLayout>
                <c:xMode val="edge"/>
                <c:yMode val="edge"/>
                <c:x val="9.3653783473144261E-3"/>
                <c:y val="0.45300524934383202"/>
              </c:manualLayout>
            </c:layout>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r"/>
      <c:layout>
        <c:manualLayout>
          <c:xMode val="edge"/>
          <c:yMode val="edge"/>
          <c:x val="0.77598748432308029"/>
          <c:y val="0.22626243459518128"/>
          <c:w val="0.18140004651317321"/>
          <c:h val="0.3770730191683476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8504</xdr:colOff>
      <xdr:row>0</xdr:row>
      <xdr:rowOff>0</xdr:rowOff>
    </xdr:from>
    <xdr:to>
      <xdr:col>15</xdr:col>
      <xdr:colOff>25514</xdr:colOff>
      <xdr:row>41</xdr:row>
      <xdr:rowOff>20410</xdr:rowOff>
    </xdr:to>
    <xdr:sp macro="" textlink="">
      <xdr:nvSpPr>
        <xdr:cNvPr id="12" name="TextBox 11">
          <a:extLst>
            <a:ext uri="{FF2B5EF4-FFF2-40B4-BE49-F238E27FC236}">
              <a16:creationId xmlns:a16="http://schemas.microsoft.com/office/drawing/2014/main" id="{2D76ABA2-E745-4A41-A6CB-192D49210153}"/>
            </a:ext>
          </a:extLst>
        </xdr:cNvPr>
        <xdr:cNvSpPr txBox="1"/>
      </xdr:nvSpPr>
      <xdr:spPr>
        <a:xfrm>
          <a:off x="8504" y="0"/>
          <a:ext cx="9201831" cy="7551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rgbClr val="000000"/>
              </a:solidFill>
              <a:effectLst/>
              <a:uLnTx/>
              <a:uFillTx/>
              <a:latin typeface="Calibri" panose="020F0502020204030204" pitchFamily="34" charset="0"/>
              <a:ea typeface="+mn-ea"/>
              <a:cs typeface="+mn-cs"/>
            </a:rPr>
            <a:t>Methodological Notes</a:t>
          </a:r>
          <a:endParaRPr kumimoji="0" lang="en-US" sz="12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The </a:t>
          </a:r>
          <a:r>
            <a:rPr kumimoji="0" lang="en-US" sz="1100" b="0" i="1" u="none" strike="noStrike" kern="0" cap="none" spc="0" normalizeH="0" baseline="0" noProof="0">
              <a:ln>
                <a:noFill/>
              </a:ln>
              <a:solidFill>
                <a:prstClr val="black"/>
              </a:solidFill>
              <a:effectLst/>
              <a:uLnTx/>
              <a:uFillTx/>
              <a:latin typeface="+mn-lt"/>
              <a:ea typeface="+mn-ea"/>
              <a:cs typeface="+mn-cs"/>
            </a:rPr>
            <a:t>Undergraduate Degree Earners Report</a:t>
          </a:r>
          <a:r>
            <a:rPr kumimoji="0" lang="en-US" sz="1100" b="0" i="0" u="none" strike="noStrike" kern="0" cap="none" spc="0" normalizeH="0" baseline="0" noProof="0">
              <a:ln>
                <a:noFill/>
              </a:ln>
              <a:solidFill>
                <a:prstClr val="black"/>
              </a:solidFill>
              <a:effectLst/>
              <a:uLnTx/>
              <a:uFillTx/>
              <a:latin typeface="+mn-lt"/>
              <a:ea typeface="+mn-ea"/>
              <a:cs typeface="+mn-cs"/>
            </a:rPr>
            <a:t> provides a basic demographic and education credential profile for all students who are graduating with an undergraduate-level credential each year, which may include associate degrees, bachelor's degrees, or certificates. In this report, we profile the undergraduate credential earners during the most recent academic year 2019-20, focusing on first-time versus non-first-time graduates, and examine change over time in student demographics (gender and age) and credentials attained (AA, BA, or certificates) over the last eight years, since the 2012-13 academic year. Trend data are analyzed for the nation, as well as by state and by region, all of which can be found in this Appendix. </a:t>
          </a:r>
          <a:r>
            <a:rPr lang="en-US" sz="1100" i="0">
              <a:solidFill>
                <a:schemeClr val="dk1"/>
              </a:solidFill>
              <a:effectLst/>
              <a:latin typeface="+mn-lt"/>
              <a:ea typeface="+mn-ea"/>
              <a:cs typeface="+mn-cs"/>
            </a:rPr>
            <a:t>All data prior</a:t>
          </a:r>
          <a:r>
            <a:rPr lang="en-US" sz="1100" i="0" baseline="0">
              <a:solidFill>
                <a:schemeClr val="dk1"/>
              </a:solidFill>
              <a:effectLst/>
              <a:latin typeface="+mn-lt"/>
              <a:ea typeface="+mn-ea"/>
              <a:cs typeface="+mn-cs"/>
            </a:rPr>
            <a:t> to the most recent year </a:t>
          </a:r>
          <a:r>
            <a:rPr lang="en-US" sz="1100" i="0">
              <a:solidFill>
                <a:schemeClr val="dk1"/>
              </a:solidFill>
              <a:effectLst/>
              <a:latin typeface="+mn-lt"/>
              <a:ea typeface="+mn-ea"/>
              <a:cs typeface="+mn-cs"/>
            </a:rPr>
            <a:t>reflects newer and additional data reported to the Student Clearinghouse since publication. </a:t>
          </a:r>
        </a:p>
        <a:p>
          <a:pPr marL="0" marR="0" lvl="0" indent="0" defTabSz="914400" eaLnBrk="1" fontAlgn="auto" latinLnBrk="0" hangingPunct="1">
            <a:lnSpc>
              <a:spcPct val="100000"/>
            </a:lnSpc>
            <a:spcBef>
              <a:spcPts val="0"/>
            </a:spcBef>
            <a:spcAft>
              <a:spcPts val="0"/>
            </a:spcAft>
            <a:buClrTx/>
            <a:buSzTx/>
            <a:buFontTx/>
            <a:buNone/>
            <a:tabLst/>
            <a:defRPr/>
          </a:pPr>
          <a:endParaRPr lang="en-US" sz="60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Included in this report is a brief analysis of the pandemic impact on undergraduate degree earners. After replicating the results with a fixed panel of institutions between 2018 to 2020 by awarding month, national trends described in this report between April and June reflect the early pandemic impact.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Definition of </a:t>
          </a:r>
          <a:r>
            <a:rPr kumimoji="0" lang="en-US" sz="1100" b="1" i="1" u="none" strike="noStrike" kern="0" cap="none" spc="0" normalizeH="0" baseline="0" noProof="0">
              <a:ln>
                <a:noFill/>
              </a:ln>
              <a:solidFill>
                <a:prstClr val="black"/>
              </a:solidFill>
              <a:effectLst/>
              <a:uLnTx/>
              <a:uFillTx/>
              <a:latin typeface="+mn-lt"/>
              <a:ea typeface="+mn-ea"/>
              <a:cs typeface="+mn-cs"/>
            </a:rPr>
            <a:t>First-Time Graduate</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Students are considered to be first-time graduates if the credential attained during the reported academic year (July 1 to June 30) is their first postsecondary award from a Title IV, degree-granting institution in the U.S. Each student is counted as a first-time graduate only once, in the academic year of his or her first postsecondary credential. A student who earned two credentials in the academic year of his or her first credential is counted under the highest level of credential attained in that year. Certificate earners with no prior awards are classified as first-time graduates.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Degree Data Coverage and Weighting</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The National Student Clearinghouse collects graduation information from its participating institutions via two data reporting services: Enrollment Reporting (ER) and DegreeVerify (DV). Enrollment Reporting has slightly higher data coverage rates, but for credentials reported prior to 2013-14, it generally includes only basic completion information, such as graduation indicator and the date of graduation. DV includes enhanced information on completions, including degree title, major, level, and CIP code, and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comprised 95 percent of credentials granted by Title IV, degree-granting institutions in the U.S. as of fall 2018. The overall undergraduate credential earner numbers each year are based only on awards reported to DV, but prior award status is determined by records from both ER and DV. In cases where the prior award did not appear in a DV record (approximately 1.9% of the 2017 bachelors’ degree earners, 2.7% of associate degree earners and 2.4% of certificate earners), the level </a:t>
          </a:r>
          <a:r>
            <a:rPr kumimoji="0" lang="en-US" sz="1100" b="0" i="0" u="none" strike="noStrike" kern="0" cap="none" spc="0" normalizeH="0" baseline="0" noProof="0">
              <a:ln>
                <a:noFill/>
              </a:ln>
              <a:solidFill>
                <a:prstClr val="black"/>
              </a:solidFill>
              <a:effectLst/>
              <a:uLnTx/>
              <a:uFillTx/>
              <a:latin typeface="+mn-lt"/>
              <a:ea typeface="+mn-ea"/>
              <a:cs typeface="+mn-cs"/>
            </a:rPr>
            <a:t>of the prior award was imputed based on the institution level and related enrollment records. To adjust for the DV participation rate, weights were applied to each degree record included in this report. Weights were derived by calculating the inverse of the rate of degree data coverage for each combination of year, institution sector, award level (BA, AA or certificate), and student gender. To obtain degree data coverage for each combination of year, sector, and award level, Clearinghouse degree data were compared to IPEDS Completions Survey data for all Title IV, degree-granting U.S. institutions.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Imputation of Gender</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Gender data were reported for over 80 percent of students included in this report. Missing gender data were imputed using a table of name-gender pairs that the Research Center developed using data from the Census Bureau and the Social Security Administration as well as the institution-reported data. The imputation used only those pairs in which the name had at least two instances and was associated with a single gender in at least 95 percent of the instances. The imputation is accurate in 99.6 percent of the cases with known gender.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Degree-Granting Status</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When referencing IPEDS postsecondary awards data, it is important to distinguish degree-granting institutions from non-degree-granting institutions. Clearinghouse certificate and degree data, as well as the IPEDS comparison data used for the weighting calculation in this report, are limited to degrees and certificates awarded by Title IV, degree-granting U.S. institutions.</a:t>
          </a:r>
        </a:p>
        <a:p>
          <a:endParaRPr lang="en-US" sz="11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0.71193</cdr:x>
      <cdr:y>0.12738</cdr:y>
    </cdr:from>
    <cdr:to>
      <cdr:x>0.78951</cdr:x>
      <cdr:y>0.20819</cdr:y>
    </cdr:to>
    <cdr:sp macro="" textlink="">
      <cdr:nvSpPr>
        <cdr:cNvPr id="2" name="TextBox 3">
          <a:extLst xmlns:a="http://schemas.openxmlformats.org/drawingml/2006/main">
            <a:ext uri="{FF2B5EF4-FFF2-40B4-BE49-F238E27FC236}">
              <a16:creationId xmlns:a16="http://schemas.microsoft.com/office/drawing/2014/main" id="{A2AC6B3E-6A39-4779-982C-2D7C32761D3B}"/>
            </a:ext>
          </a:extLst>
        </cdr:cNvPr>
        <cdr:cNvSpPr txBox="1"/>
      </cdr:nvSpPr>
      <cdr:spPr>
        <a:xfrm xmlns:a="http://schemas.openxmlformats.org/drawingml/2006/main">
          <a:off x="7191829" y="823686"/>
          <a:ext cx="783771" cy="52251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600" b="1"/>
            <a:t>+2.3%</a:t>
          </a:r>
        </a:p>
      </cdr:txBody>
    </cdr:sp>
  </cdr:relSizeAnchor>
  <cdr:relSizeAnchor xmlns:cdr="http://schemas.openxmlformats.org/drawingml/2006/chartDrawing">
    <cdr:from>
      <cdr:x>0.87572</cdr:x>
      <cdr:y>0.72334</cdr:y>
    </cdr:from>
    <cdr:to>
      <cdr:x>0.9533</cdr:x>
      <cdr:y>0.80415</cdr:y>
    </cdr:to>
    <cdr:sp macro="" textlink="">
      <cdr:nvSpPr>
        <cdr:cNvPr id="3" name="TextBox 3">
          <a:extLst xmlns:a="http://schemas.openxmlformats.org/drawingml/2006/main">
            <a:ext uri="{FF2B5EF4-FFF2-40B4-BE49-F238E27FC236}">
              <a16:creationId xmlns:a16="http://schemas.microsoft.com/office/drawing/2014/main" id="{A2AC6B3E-6A39-4779-982C-2D7C32761D3B}"/>
            </a:ext>
          </a:extLst>
        </cdr:cNvPr>
        <cdr:cNvSpPr txBox="1"/>
      </cdr:nvSpPr>
      <cdr:spPr>
        <a:xfrm xmlns:a="http://schemas.openxmlformats.org/drawingml/2006/main">
          <a:off x="8846457" y="4677228"/>
          <a:ext cx="783771" cy="52251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600" b="1"/>
            <a:t>+1.5%</a:t>
          </a:r>
        </a:p>
      </cdr:txBody>
    </cdr:sp>
  </cdr:relSizeAnchor>
  <cdr:relSizeAnchor xmlns:cdr="http://schemas.openxmlformats.org/drawingml/2006/chartDrawing">
    <cdr:from>
      <cdr:x>0.92241</cdr:x>
      <cdr:y>0.76543</cdr:y>
    </cdr:from>
    <cdr:to>
      <cdr:x>1</cdr:x>
      <cdr:y>0.84624</cdr:y>
    </cdr:to>
    <cdr:sp macro="" textlink="">
      <cdr:nvSpPr>
        <cdr:cNvPr id="4" name="TextBox 3">
          <a:extLst xmlns:a="http://schemas.openxmlformats.org/drawingml/2006/main">
            <a:ext uri="{FF2B5EF4-FFF2-40B4-BE49-F238E27FC236}">
              <a16:creationId xmlns:a16="http://schemas.microsoft.com/office/drawing/2014/main" id="{A2AC6B3E-6A39-4779-982C-2D7C32761D3B}"/>
            </a:ext>
          </a:extLst>
        </cdr:cNvPr>
        <cdr:cNvSpPr txBox="1"/>
      </cdr:nvSpPr>
      <cdr:spPr>
        <a:xfrm xmlns:a="http://schemas.openxmlformats.org/drawingml/2006/main">
          <a:off x="9318171" y="4949372"/>
          <a:ext cx="783771" cy="52251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600" b="1"/>
            <a:t>-19.9%</a:t>
          </a:r>
        </a:p>
      </cdr:txBody>
    </cdr:sp>
  </cdr:relSizeAnchor>
  <cdr:relSizeAnchor xmlns:cdr="http://schemas.openxmlformats.org/drawingml/2006/chartDrawing">
    <cdr:from>
      <cdr:x>0.81322</cdr:x>
      <cdr:y>0.61055</cdr:y>
    </cdr:from>
    <cdr:to>
      <cdr:x>0.8908</cdr:x>
      <cdr:y>0.69136</cdr:y>
    </cdr:to>
    <cdr:sp macro="" textlink="">
      <cdr:nvSpPr>
        <cdr:cNvPr id="5" name="TextBox 3">
          <a:extLst xmlns:a="http://schemas.openxmlformats.org/drawingml/2006/main">
            <a:ext uri="{FF2B5EF4-FFF2-40B4-BE49-F238E27FC236}">
              <a16:creationId xmlns:a16="http://schemas.microsoft.com/office/drawing/2014/main" id="{A2AC6B3E-6A39-4779-982C-2D7C32761D3B}"/>
            </a:ext>
          </a:extLst>
        </cdr:cNvPr>
        <cdr:cNvSpPr txBox="1"/>
      </cdr:nvSpPr>
      <cdr:spPr>
        <a:xfrm xmlns:a="http://schemas.openxmlformats.org/drawingml/2006/main">
          <a:off x="8215085" y="3947887"/>
          <a:ext cx="783771" cy="52251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600" b="1"/>
            <a:t>-6.7%</a:t>
          </a:r>
        </a:p>
      </cdr:txBody>
    </cdr:sp>
  </cdr:relSizeAnchor>
  <cdr:relSizeAnchor xmlns:cdr="http://schemas.openxmlformats.org/drawingml/2006/chartDrawing">
    <cdr:from>
      <cdr:x>0.77443</cdr:x>
      <cdr:y>0.57351</cdr:y>
    </cdr:from>
    <cdr:to>
      <cdr:x>0.85201</cdr:x>
      <cdr:y>0.65432</cdr:y>
    </cdr:to>
    <cdr:sp macro="" textlink="">
      <cdr:nvSpPr>
        <cdr:cNvPr id="6" name="TextBox 3">
          <a:extLst xmlns:a="http://schemas.openxmlformats.org/drawingml/2006/main">
            <a:ext uri="{FF2B5EF4-FFF2-40B4-BE49-F238E27FC236}">
              <a16:creationId xmlns:a16="http://schemas.microsoft.com/office/drawing/2014/main" id="{A2AC6B3E-6A39-4779-982C-2D7C32761D3B}"/>
            </a:ext>
          </a:extLst>
        </cdr:cNvPr>
        <cdr:cNvSpPr txBox="1"/>
      </cdr:nvSpPr>
      <cdr:spPr>
        <a:xfrm xmlns:a="http://schemas.openxmlformats.org/drawingml/2006/main">
          <a:off x="7823201" y="3708400"/>
          <a:ext cx="783771" cy="52251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600" b="1"/>
            <a:t>-0.2%</a:t>
          </a:r>
        </a:p>
      </cdr:txBody>
    </cdr:sp>
  </cdr:relSizeAnchor>
  <cdr:relSizeAnchor xmlns:cdr="http://schemas.openxmlformats.org/drawingml/2006/chartDrawing">
    <cdr:from>
      <cdr:x>0.6562</cdr:x>
      <cdr:y>0.16367</cdr:y>
    </cdr:from>
    <cdr:to>
      <cdr:x>0.73378</cdr:x>
      <cdr:y>0.24448</cdr:y>
    </cdr:to>
    <cdr:sp macro="" textlink="">
      <cdr:nvSpPr>
        <cdr:cNvPr id="7" name="TextBox 3">
          <a:extLst xmlns:a="http://schemas.openxmlformats.org/drawingml/2006/main">
            <a:ext uri="{FF2B5EF4-FFF2-40B4-BE49-F238E27FC236}">
              <a16:creationId xmlns:a16="http://schemas.microsoft.com/office/drawing/2014/main" id="{24DBBEB0-D479-42B4-90C1-96ED2B81FAA1}"/>
            </a:ext>
          </a:extLst>
        </cdr:cNvPr>
        <cdr:cNvSpPr txBox="1"/>
      </cdr:nvSpPr>
      <cdr:spPr>
        <a:xfrm xmlns:a="http://schemas.openxmlformats.org/drawingml/2006/main">
          <a:off x="6504940" y="797560"/>
          <a:ext cx="769057" cy="39378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600" b="1"/>
            <a:t>+1.6%</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3811</xdr:colOff>
      <xdr:row>3</xdr:row>
      <xdr:rowOff>34291</xdr:rowOff>
    </xdr:from>
    <xdr:to>
      <xdr:col>6</xdr:col>
      <xdr:colOff>381000</xdr:colOff>
      <xdr:row>21</xdr:row>
      <xdr:rowOff>91440</xdr:rowOff>
    </xdr:to>
    <xdr:graphicFrame macro="">
      <xdr:nvGraphicFramePr>
        <xdr:cNvPr id="2" name="Chart 1">
          <a:extLst>
            <a:ext uri="{FF2B5EF4-FFF2-40B4-BE49-F238E27FC236}">
              <a16:creationId xmlns:a16="http://schemas.microsoft.com/office/drawing/2014/main" id="{5C5D5AE0-9787-4F22-A6AB-3E1A95C306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40004</xdr:rowOff>
    </xdr:from>
    <xdr:to>
      <xdr:col>5</xdr:col>
      <xdr:colOff>312420</xdr:colOff>
      <xdr:row>30</xdr:row>
      <xdr:rowOff>137159</xdr:rowOff>
    </xdr:to>
    <xdr:graphicFrame macro="">
      <xdr:nvGraphicFramePr>
        <xdr:cNvPr id="2" name="Chart 1">
          <a:extLst>
            <a:ext uri="{FF2B5EF4-FFF2-40B4-BE49-F238E27FC236}">
              <a16:creationId xmlns:a16="http://schemas.microsoft.com/office/drawing/2014/main" id="{C06012F1-DE67-4507-8F12-95A3ABDD50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0.07047</cdr:x>
      <cdr:y>0.07658</cdr:y>
    </cdr:from>
    <cdr:to>
      <cdr:x>0.95053</cdr:x>
      <cdr:y>0.29231</cdr:y>
    </cdr:to>
    <cdr:sp macro="" textlink="">
      <cdr:nvSpPr>
        <cdr:cNvPr id="2" name="TextBox 1"/>
        <cdr:cNvSpPr txBox="1"/>
      </cdr:nvSpPr>
      <cdr:spPr>
        <a:xfrm xmlns:a="http://schemas.openxmlformats.org/drawingml/2006/main">
          <a:off x="447694" y="403011"/>
          <a:ext cx="5591175" cy="11352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30479</xdr:colOff>
      <xdr:row>3</xdr:row>
      <xdr:rowOff>66675</xdr:rowOff>
    </xdr:from>
    <xdr:to>
      <xdr:col>7</xdr:col>
      <xdr:colOff>22859</xdr:colOff>
      <xdr:row>36</xdr:row>
      <xdr:rowOff>30479</xdr:rowOff>
    </xdr:to>
    <xdr:graphicFrame macro="">
      <xdr:nvGraphicFramePr>
        <xdr:cNvPr id="2" name="Chart 1">
          <a:extLst>
            <a:ext uri="{FF2B5EF4-FFF2-40B4-BE49-F238E27FC236}">
              <a16:creationId xmlns:a16="http://schemas.microsoft.com/office/drawing/2014/main" id="{983FDC9C-DB37-469C-9541-29E64709BC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0.07047</cdr:x>
      <cdr:y>0.07658</cdr:y>
    </cdr:from>
    <cdr:to>
      <cdr:x>0.95053</cdr:x>
      <cdr:y>0.29231</cdr:y>
    </cdr:to>
    <cdr:sp macro="" textlink="">
      <cdr:nvSpPr>
        <cdr:cNvPr id="2" name="TextBox 1"/>
        <cdr:cNvSpPr txBox="1"/>
      </cdr:nvSpPr>
      <cdr:spPr>
        <a:xfrm xmlns:a="http://schemas.openxmlformats.org/drawingml/2006/main">
          <a:off x="447694" y="403011"/>
          <a:ext cx="5591175" cy="11352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3</xdr:row>
      <xdr:rowOff>38100</xdr:rowOff>
    </xdr:from>
    <xdr:to>
      <xdr:col>7</xdr:col>
      <xdr:colOff>274320</xdr:colOff>
      <xdr:row>23</xdr:row>
      <xdr:rowOff>83820</xdr:rowOff>
    </xdr:to>
    <xdr:graphicFrame macro="">
      <xdr:nvGraphicFramePr>
        <xdr:cNvPr id="4" name="Chart 3">
          <a:extLst>
            <a:ext uri="{FF2B5EF4-FFF2-40B4-BE49-F238E27FC236}">
              <a16:creationId xmlns:a16="http://schemas.microsoft.com/office/drawing/2014/main" id="{D8E31B09-33BD-4387-A198-BD0E7B61CF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289560</xdr:colOff>
      <xdr:row>3</xdr:row>
      <xdr:rowOff>38100</xdr:rowOff>
    </xdr:from>
    <xdr:to>
      <xdr:col>16</xdr:col>
      <xdr:colOff>68580</xdr:colOff>
      <xdr:row>23</xdr:row>
      <xdr:rowOff>76200</xdr:rowOff>
    </xdr:to>
    <xdr:graphicFrame macro="">
      <xdr:nvGraphicFramePr>
        <xdr:cNvPr id="5" name="Chart 4">
          <a:extLst>
            <a:ext uri="{FF2B5EF4-FFF2-40B4-BE49-F238E27FC236}">
              <a16:creationId xmlns:a16="http://schemas.microsoft.com/office/drawing/2014/main" id="{236F580A-D9A5-4B0A-9BC0-9E0F3FCBE9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58</xdr:row>
      <xdr:rowOff>70485</xdr:rowOff>
    </xdr:from>
    <xdr:to>
      <xdr:col>3</xdr:col>
      <xdr:colOff>552450</xdr:colOff>
      <xdr:row>59</xdr:row>
      <xdr:rowOff>142875</xdr:rowOff>
    </xdr:to>
    <xdr:sp macro="" textlink="">
      <xdr:nvSpPr>
        <xdr:cNvPr id="2" name="TextBox 1">
          <a:extLst>
            <a:ext uri="{FF2B5EF4-FFF2-40B4-BE49-F238E27FC236}">
              <a16:creationId xmlns:a16="http://schemas.microsoft.com/office/drawing/2014/main" id="{688109BA-5521-4E31-97AC-045B7C1C3289}"/>
            </a:ext>
          </a:extLst>
        </xdr:cNvPr>
        <xdr:cNvSpPr txBox="1"/>
      </xdr:nvSpPr>
      <xdr:spPr>
        <a:xfrm>
          <a:off x="0" y="12024360"/>
          <a:ext cx="3076575" cy="2628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i="1">
              <a:solidFill>
                <a:schemeClr val="dk1"/>
              </a:solidFill>
              <a:effectLst/>
              <a:latin typeface="+mn-lt"/>
              <a:ea typeface="+mn-ea"/>
              <a:cs typeface="+mn-cs"/>
            </a:rPr>
            <a:t>Certificate</a:t>
          </a:r>
          <a:r>
            <a:rPr lang="en-US" sz="1000" i="1" baseline="0">
              <a:solidFill>
                <a:schemeClr val="dk1"/>
              </a:solidFill>
              <a:effectLst/>
              <a:latin typeface="+mn-lt"/>
              <a:ea typeface="+mn-ea"/>
              <a:cs typeface="+mn-cs"/>
            </a:rPr>
            <a:t> earners are not included in the table above.</a:t>
          </a:r>
          <a:endParaRPr lang="en-US" sz="1000" i="1">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38101</xdr:colOff>
      <xdr:row>2</xdr:row>
      <xdr:rowOff>190501</xdr:rowOff>
    </xdr:from>
    <xdr:to>
      <xdr:col>5</xdr:col>
      <xdr:colOff>502920</xdr:colOff>
      <xdr:row>28</xdr:row>
      <xdr:rowOff>152400</xdr:rowOff>
    </xdr:to>
    <xdr:graphicFrame macro="">
      <xdr:nvGraphicFramePr>
        <xdr:cNvPr id="3" name="Chart 2">
          <a:extLst>
            <a:ext uri="{FF2B5EF4-FFF2-40B4-BE49-F238E27FC236}">
              <a16:creationId xmlns:a16="http://schemas.microsoft.com/office/drawing/2014/main" id="{9A6F6D78-E4D3-4E99-9BCF-CCB6588B2E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0.07047</cdr:x>
      <cdr:y>0.07658</cdr:y>
    </cdr:from>
    <cdr:to>
      <cdr:x>0.95053</cdr:x>
      <cdr:y>0.29231</cdr:y>
    </cdr:to>
    <cdr:sp macro="" textlink="">
      <cdr:nvSpPr>
        <cdr:cNvPr id="2" name="TextBox 1"/>
        <cdr:cNvSpPr txBox="1"/>
      </cdr:nvSpPr>
      <cdr:spPr>
        <a:xfrm xmlns:a="http://schemas.openxmlformats.org/drawingml/2006/main">
          <a:off x="447694" y="403011"/>
          <a:ext cx="5591175" cy="11352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9525</xdr:colOff>
      <xdr:row>3</xdr:row>
      <xdr:rowOff>57150</xdr:rowOff>
    </xdr:from>
    <xdr:to>
      <xdr:col>19</xdr:col>
      <xdr:colOff>390525</xdr:colOff>
      <xdr:row>29</xdr:row>
      <xdr:rowOff>114300</xdr:rowOff>
    </xdr:to>
    <xdr:graphicFrame macro="">
      <xdr:nvGraphicFramePr>
        <xdr:cNvPr id="3" name="Chart 2">
          <a:extLst>
            <a:ext uri="{FF2B5EF4-FFF2-40B4-BE49-F238E27FC236}">
              <a16:creationId xmlns:a16="http://schemas.microsoft.com/office/drawing/2014/main" id="{3002BC3F-F869-4062-A53D-5771344D7B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76200" y="361950"/>
    <xdr:ext cx="7772400" cy="4943475"/>
    <xdr:graphicFrame macro="">
      <xdr:nvGraphicFramePr>
        <xdr:cNvPr id="2" name="Chart 1">
          <a:extLst>
            <a:ext uri="{FF2B5EF4-FFF2-40B4-BE49-F238E27FC236}">
              <a16:creationId xmlns:a16="http://schemas.microsoft.com/office/drawing/2014/main" id="{E8AC861D-A30C-4CB5-A51A-824275DF166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0.20533</cdr:x>
      <cdr:y>0.43817</cdr:y>
    </cdr:from>
    <cdr:to>
      <cdr:x>0.4266</cdr:x>
      <cdr:y>0.61072</cdr:y>
    </cdr:to>
    <cdr:sp macro="" textlink="">
      <cdr:nvSpPr>
        <cdr:cNvPr id="2" name="TextBox 1">
          <a:extLst xmlns:a="http://schemas.openxmlformats.org/drawingml/2006/main">
            <a:ext uri="{FF2B5EF4-FFF2-40B4-BE49-F238E27FC236}">
              <a16:creationId xmlns:a16="http://schemas.microsoft.com/office/drawing/2014/main" id="{54C91801-9157-4A44-BD44-460F31E74780}"/>
            </a:ext>
          </a:extLst>
        </cdr:cNvPr>
        <cdr:cNvSpPr txBox="1"/>
      </cdr:nvSpPr>
      <cdr:spPr>
        <a:xfrm xmlns:a="http://schemas.openxmlformats.org/drawingml/2006/main">
          <a:off x="1595873" y="2166079"/>
          <a:ext cx="1719799" cy="85299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800" b="1"/>
            <a:t>First-Time Graduates, 74%</a:t>
          </a:r>
        </a:p>
      </cdr:txBody>
    </cdr:sp>
  </cdr:relSizeAnchor>
  <cdr:relSizeAnchor xmlns:cdr="http://schemas.openxmlformats.org/drawingml/2006/chartDrawing">
    <cdr:from>
      <cdr:x>0.72472</cdr:x>
      <cdr:y>0.2876</cdr:y>
    </cdr:from>
    <cdr:to>
      <cdr:x>0.85784</cdr:x>
      <cdr:y>0.34666</cdr:y>
    </cdr:to>
    <cdr:sp macro="" textlink="">
      <cdr:nvSpPr>
        <cdr:cNvPr id="3" name="TextBox 2">
          <a:extLst xmlns:a="http://schemas.openxmlformats.org/drawingml/2006/main">
            <a:ext uri="{FF2B5EF4-FFF2-40B4-BE49-F238E27FC236}">
              <a16:creationId xmlns:a16="http://schemas.microsoft.com/office/drawing/2014/main" id="{68248764-4764-4F66-A455-C784890E184C}"/>
            </a:ext>
          </a:extLst>
        </cdr:cNvPr>
        <cdr:cNvSpPr txBox="1"/>
      </cdr:nvSpPr>
      <cdr:spPr>
        <a:xfrm xmlns:a="http://schemas.openxmlformats.org/drawingml/2006/main">
          <a:off x="5632852" y="1421759"/>
          <a:ext cx="1034648" cy="2919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t>Latest Award</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28575</xdr:colOff>
      <xdr:row>3</xdr:row>
      <xdr:rowOff>1904</xdr:rowOff>
    </xdr:from>
    <xdr:to>
      <xdr:col>5</xdr:col>
      <xdr:colOff>662941</xdr:colOff>
      <xdr:row>31</xdr:row>
      <xdr:rowOff>99060</xdr:rowOff>
    </xdr:to>
    <xdr:graphicFrame macro="">
      <xdr:nvGraphicFramePr>
        <xdr:cNvPr id="5" name="Chart 4">
          <a:extLst>
            <a:ext uri="{FF2B5EF4-FFF2-40B4-BE49-F238E27FC236}">
              <a16:creationId xmlns:a16="http://schemas.microsoft.com/office/drawing/2014/main" id="{B294A9A9-6B33-4955-B69A-E5E3A57928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0.07047</cdr:x>
      <cdr:y>0.07658</cdr:y>
    </cdr:from>
    <cdr:to>
      <cdr:x>0.95053</cdr:x>
      <cdr:y>0.29231</cdr:y>
    </cdr:to>
    <cdr:sp macro="" textlink="">
      <cdr:nvSpPr>
        <cdr:cNvPr id="2" name="TextBox 1"/>
        <cdr:cNvSpPr txBox="1"/>
      </cdr:nvSpPr>
      <cdr:spPr>
        <a:xfrm xmlns:a="http://schemas.openxmlformats.org/drawingml/2006/main">
          <a:off x="447694" y="403011"/>
          <a:ext cx="5591175" cy="11352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19595</xdr:colOff>
      <xdr:row>3</xdr:row>
      <xdr:rowOff>19050</xdr:rowOff>
    </xdr:from>
    <xdr:to>
      <xdr:col>16</xdr:col>
      <xdr:colOff>118110</xdr:colOff>
      <xdr:row>29</xdr:row>
      <xdr:rowOff>137159</xdr:rowOff>
    </xdr:to>
    <xdr:graphicFrame macro="">
      <xdr:nvGraphicFramePr>
        <xdr:cNvPr id="3" name="Chart 2">
          <a:extLst>
            <a:ext uri="{FF2B5EF4-FFF2-40B4-BE49-F238E27FC236}">
              <a16:creationId xmlns:a16="http://schemas.microsoft.com/office/drawing/2014/main" id="{6C78ABF1-3499-4459-85CB-0F393500F8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10885</xdr:colOff>
      <xdr:row>46</xdr:row>
      <xdr:rowOff>76198</xdr:rowOff>
    </xdr:from>
    <xdr:to>
      <xdr:col>25</xdr:col>
      <xdr:colOff>544285</xdr:colOff>
      <xdr:row>67</xdr:row>
      <xdr:rowOff>163285</xdr:rowOff>
    </xdr:to>
    <xdr:graphicFrame macro="">
      <xdr:nvGraphicFramePr>
        <xdr:cNvPr id="5" name="Chart 4">
          <a:extLst>
            <a:ext uri="{FF2B5EF4-FFF2-40B4-BE49-F238E27FC236}">
              <a16:creationId xmlns:a16="http://schemas.microsoft.com/office/drawing/2014/main" id="{A4B23CA8-C783-4F73-BFEF-590B761178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69392-7C02-4084-8FEF-C0FD0BB00F8C}">
  <sheetPr codeName="Sheet1"/>
  <dimension ref="A1"/>
  <sheetViews>
    <sheetView tabSelected="1" zoomScaleNormal="100" workbookViewId="0">
      <selection activeCell="P1" sqref="P1"/>
    </sheetView>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7570E-FCC9-4C9D-82E2-5F41A4ABB903}">
  <sheetPr codeName="Sheet9"/>
  <dimension ref="A1:K43"/>
  <sheetViews>
    <sheetView zoomScaleNormal="100" workbookViewId="0"/>
  </sheetViews>
  <sheetFormatPr defaultRowHeight="15" x14ac:dyDescent="0.25"/>
  <cols>
    <col min="1" max="1" width="36.42578125" bestFit="1" customWidth="1"/>
    <col min="2" max="3" width="10.85546875" bestFit="1" customWidth="1"/>
    <col min="4" max="12" width="13.5703125" bestFit="1" customWidth="1"/>
  </cols>
  <sheetData>
    <row r="1" spans="1:1" x14ac:dyDescent="0.25">
      <c r="A1" s="31" t="s">
        <v>148</v>
      </c>
    </row>
    <row r="3" spans="1:1" ht="15.75" x14ac:dyDescent="0.25">
      <c r="A3" s="5" t="s">
        <v>226</v>
      </c>
    </row>
    <row r="32" spans="1:1" x14ac:dyDescent="0.25">
      <c r="A32" s="1" t="s">
        <v>223</v>
      </c>
    </row>
    <row r="33" spans="1:11" x14ac:dyDescent="0.25">
      <c r="A33" s="2"/>
      <c r="B33" s="3" t="s">
        <v>1</v>
      </c>
      <c r="C33" s="3" t="s">
        <v>2</v>
      </c>
      <c r="D33" s="3" t="s">
        <v>3</v>
      </c>
      <c r="E33" s="3" t="s">
        <v>4</v>
      </c>
      <c r="F33" s="8" t="s">
        <v>5</v>
      </c>
      <c r="G33" s="7" t="s">
        <v>6</v>
      </c>
      <c r="H33" s="7" t="s">
        <v>7</v>
      </c>
      <c r="I33" s="19" t="s">
        <v>198</v>
      </c>
    </row>
    <row r="34" spans="1:11" x14ac:dyDescent="0.25">
      <c r="A34" s="4" t="s">
        <v>168</v>
      </c>
      <c r="B34" s="46">
        <v>1664486.43</v>
      </c>
      <c r="C34" s="46">
        <v>1727525.97</v>
      </c>
      <c r="D34" s="46">
        <v>1764303</v>
      </c>
      <c r="E34" s="46">
        <v>1807089.86</v>
      </c>
      <c r="F34" s="46">
        <v>1849070.36</v>
      </c>
      <c r="G34" s="46">
        <v>1897912.35</v>
      </c>
      <c r="H34" s="46">
        <v>1949698.87</v>
      </c>
      <c r="I34" s="46">
        <v>1960585.17</v>
      </c>
    </row>
    <row r="35" spans="1:11" x14ac:dyDescent="0.25">
      <c r="A35" s="4" t="s">
        <v>179</v>
      </c>
      <c r="B35" s="46">
        <v>960929.98</v>
      </c>
      <c r="C35" s="46">
        <v>913844.67</v>
      </c>
      <c r="D35" s="46">
        <v>885815.11</v>
      </c>
      <c r="E35" s="46">
        <v>841697.27</v>
      </c>
      <c r="F35" s="46">
        <v>806327.94</v>
      </c>
      <c r="G35" s="46">
        <v>776068.94</v>
      </c>
      <c r="H35" s="46">
        <v>759565.46</v>
      </c>
      <c r="I35" s="46">
        <v>722595.92</v>
      </c>
    </row>
    <row r="36" spans="1:11" x14ac:dyDescent="0.25">
      <c r="I36" s="44"/>
    </row>
    <row r="37" spans="1:11" x14ac:dyDescent="0.25">
      <c r="I37" s="15"/>
    </row>
    <row r="38" spans="1:11" ht="30" customHeight="1" x14ac:dyDescent="0.25">
      <c r="A38" s="48"/>
      <c r="B38" s="48"/>
      <c r="C38" s="48"/>
      <c r="D38" s="38"/>
      <c r="E38" s="38"/>
      <c r="F38" s="38"/>
      <c r="G38" s="38"/>
      <c r="H38" s="38"/>
      <c r="I38" s="38"/>
      <c r="J38" s="38"/>
      <c r="K38" s="38"/>
    </row>
    <row r="39" spans="1:11" x14ac:dyDescent="0.25">
      <c r="A39" s="48"/>
      <c r="B39" s="48"/>
      <c r="C39" s="48"/>
      <c r="D39" s="38"/>
      <c r="E39" s="38"/>
      <c r="F39" s="38"/>
      <c r="G39" s="38"/>
      <c r="H39" s="38"/>
      <c r="I39" s="38"/>
      <c r="J39" s="38"/>
      <c r="K39" s="38"/>
    </row>
    <row r="40" spans="1:11" x14ac:dyDescent="0.25">
      <c r="A40" s="39"/>
      <c r="B40" s="39"/>
      <c r="C40" s="39"/>
      <c r="D40" s="41"/>
      <c r="E40" s="41"/>
      <c r="F40" s="41"/>
      <c r="G40" s="41"/>
      <c r="H40" s="41"/>
      <c r="I40" s="41"/>
      <c r="J40" s="41"/>
      <c r="K40" s="41"/>
    </row>
    <row r="41" spans="1:11" x14ac:dyDescent="0.25">
      <c r="A41" s="39"/>
      <c r="B41" s="39"/>
      <c r="C41" s="39"/>
      <c r="D41" s="41"/>
      <c r="E41" s="41"/>
      <c r="F41" s="41"/>
      <c r="G41" s="41"/>
      <c r="H41" s="41"/>
      <c r="I41" s="41"/>
      <c r="J41" s="41"/>
      <c r="K41" s="41"/>
    </row>
    <row r="42" spans="1:11" x14ac:dyDescent="0.25">
      <c r="D42" s="44"/>
      <c r="E42" s="44"/>
      <c r="F42" s="44"/>
      <c r="G42" s="44"/>
      <c r="H42" s="44"/>
      <c r="I42" s="44"/>
      <c r="J42" s="44"/>
    </row>
    <row r="43" spans="1:11" x14ac:dyDescent="0.25">
      <c r="D43" s="44"/>
      <c r="E43" s="44"/>
      <c r="F43" s="44"/>
      <c r="G43" s="44"/>
      <c r="H43" s="44"/>
      <c r="I43" s="44"/>
      <c r="J43" s="44"/>
    </row>
  </sheetData>
  <hyperlinks>
    <hyperlink ref="A1" location="List!A1" display="List of Figures" xr:uid="{196D81D9-161C-4319-B943-FC234D7EFDC4}"/>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E9BF5-1E56-4281-89A6-D16DE475F51A}">
  <dimension ref="A1:K47"/>
  <sheetViews>
    <sheetView zoomScaleNormal="100" workbookViewId="0"/>
  </sheetViews>
  <sheetFormatPr defaultRowHeight="15" x14ac:dyDescent="0.25"/>
  <cols>
    <col min="1" max="1" width="34.85546875" bestFit="1" customWidth="1"/>
    <col min="2" max="3" width="11.140625" bestFit="1" customWidth="1"/>
    <col min="4" max="9" width="13.28515625" bestFit="1" customWidth="1"/>
    <col min="10" max="16" width="11.5703125" customWidth="1"/>
  </cols>
  <sheetData>
    <row r="1" spans="1:1" x14ac:dyDescent="0.25">
      <c r="A1" s="31" t="s">
        <v>148</v>
      </c>
    </row>
    <row r="3" spans="1:1" ht="15.75" x14ac:dyDescent="0.25">
      <c r="A3" s="5" t="s">
        <v>227</v>
      </c>
    </row>
    <row r="39" spans="1:11" x14ac:dyDescent="0.25">
      <c r="D39" s="56"/>
    </row>
    <row r="40" spans="1:11" x14ac:dyDescent="0.25">
      <c r="A40" s="1" t="s">
        <v>231</v>
      </c>
    </row>
    <row r="41" spans="1:11" x14ac:dyDescent="0.25">
      <c r="A41" s="2" t="s">
        <v>8</v>
      </c>
      <c r="B41" s="3" t="s">
        <v>1</v>
      </c>
      <c r="C41" s="3" t="s">
        <v>2</v>
      </c>
      <c r="D41" s="3" t="s">
        <v>3</v>
      </c>
      <c r="E41" s="3" t="s">
        <v>4</v>
      </c>
      <c r="F41" s="7" t="s">
        <v>5</v>
      </c>
      <c r="G41" s="7" t="s">
        <v>6</v>
      </c>
      <c r="H41" s="7" t="s">
        <v>7</v>
      </c>
      <c r="I41" s="50" t="s">
        <v>198</v>
      </c>
    </row>
    <row r="42" spans="1:11" x14ac:dyDescent="0.25">
      <c r="A42" s="4" t="s">
        <v>151</v>
      </c>
      <c r="B42" s="9">
        <v>453382.25</v>
      </c>
      <c r="C42" s="9">
        <v>458075.89</v>
      </c>
      <c r="D42" s="9">
        <v>472548.13</v>
      </c>
      <c r="E42" s="9">
        <v>484226.61</v>
      </c>
      <c r="F42" s="9">
        <v>504093.56999999995</v>
      </c>
      <c r="G42" s="9">
        <v>515966.98</v>
      </c>
      <c r="H42" s="9">
        <v>533591.89</v>
      </c>
      <c r="I42" s="9">
        <v>554530.60000000009</v>
      </c>
    </row>
    <row r="43" spans="1:11" x14ac:dyDescent="0.25">
      <c r="A43" s="4" t="s">
        <v>152</v>
      </c>
      <c r="B43" s="46">
        <v>172423.2</v>
      </c>
      <c r="C43" s="46">
        <v>183142.39</v>
      </c>
      <c r="D43" s="46">
        <v>184334.18</v>
      </c>
      <c r="E43" s="46">
        <v>188505.13</v>
      </c>
      <c r="F43" s="46">
        <v>190664.21</v>
      </c>
      <c r="G43" s="46">
        <v>196475</v>
      </c>
      <c r="H43" s="46">
        <v>194965.51</v>
      </c>
      <c r="I43" s="46">
        <v>199331.91999999998</v>
      </c>
      <c r="J43" s="84"/>
      <c r="K43" s="85"/>
    </row>
    <row r="44" spans="1:11" x14ac:dyDescent="0.25">
      <c r="A44" s="4" t="s">
        <v>26</v>
      </c>
      <c r="B44" s="9">
        <v>169429.56</v>
      </c>
      <c r="C44" s="9">
        <v>173638.23</v>
      </c>
      <c r="D44" s="9">
        <v>182197.45</v>
      </c>
      <c r="E44" s="47">
        <v>187267.8</v>
      </c>
      <c r="F44" s="9">
        <v>191254.32</v>
      </c>
      <c r="G44" s="9">
        <v>203540.24</v>
      </c>
      <c r="H44" s="9">
        <v>210824.99</v>
      </c>
      <c r="I44" s="9">
        <v>211199.6</v>
      </c>
    </row>
    <row r="45" spans="1:11" x14ac:dyDescent="0.25">
      <c r="A45" s="4" t="s">
        <v>208</v>
      </c>
      <c r="B45" s="9">
        <f>SUM(B42:B44)</f>
        <v>795235.01</v>
      </c>
      <c r="C45" s="9">
        <f>SUM(C42:C44)</f>
        <v>814856.51</v>
      </c>
      <c r="D45" s="9">
        <f t="shared" ref="D45:H45" si="0">SUM(D42:D44)</f>
        <v>839079.76</v>
      </c>
      <c r="E45" s="9">
        <f t="shared" si="0"/>
        <v>859999.54</v>
      </c>
      <c r="F45" s="9">
        <f t="shared" si="0"/>
        <v>886012.09999999986</v>
      </c>
      <c r="G45" s="9">
        <f t="shared" si="0"/>
        <v>915982.22</v>
      </c>
      <c r="H45" s="9">
        <f t="shared" si="0"/>
        <v>939382.39</v>
      </c>
      <c r="I45" s="9">
        <f>SUM(I42:I44)</f>
        <v>965062.12</v>
      </c>
    </row>
    <row r="47" spans="1:11" x14ac:dyDescent="0.25">
      <c r="J47" s="42"/>
      <c r="K47" s="44"/>
    </row>
  </sheetData>
  <hyperlinks>
    <hyperlink ref="A1" location="List!A1" display="List of Figures" xr:uid="{D5A54CEF-94DF-42A3-AFB6-DED1C2F9E0B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78C3F-12A7-49DD-B3B3-B2093722BE3F}">
  <sheetPr codeName="Sheet12"/>
  <dimension ref="A1:P62"/>
  <sheetViews>
    <sheetView workbookViewId="0"/>
  </sheetViews>
  <sheetFormatPr defaultRowHeight="15" x14ac:dyDescent="0.25"/>
  <cols>
    <col min="1" max="1" width="11.28515625" customWidth="1"/>
    <col min="2" max="2" width="11.5703125" customWidth="1"/>
    <col min="7" max="7" width="11.42578125" bestFit="1" customWidth="1"/>
    <col min="10" max="10" width="13.42578125" customWidth="1"/>
    <col min="16" max="16" width="11" customWidth="1"/>
  </cols>
  <sheetData>
    <row r="1" spans="1:1" x14ac:dyDescent="0.25">
      <c r="A1" s="21" t="s">
        <v>148</v>
      </c>
    </row>
    <row r="3" spans="1:1" ht="15.75" x14ac:dyDescent="0.25">
      <c r="A3" s="5" t="s">
        <v>228</v>
      </c>
    </row>
    <row r="4" spans="1:1" ht="15.75" x14ac:dyDescent="0.25">
      <c r="A4" s="5"/>
    </row>
    <row r="5" spans="1:1" ht="15.75" x14ac:dyDescent="0.25">
      <c r="A5" s="5"/>
    </row>
    <row r="6" spans="1:1" ht="15.75" x14ac:dyDescent="0.25">
      <c r="A6" s="5"/>
    </row>
    <row r="7" spans="1:1" ht="15.75" x14ac:dyDescent="0.25">
      <c r="A7" s="5"/>
    </row>
    <row r="8" spans="1:1" ht="15.75" x14ac:dyDescent="0.25">
      <c r="A8" s="5"/>
    </row>
    <row r="9" spans="1:1" ht="15.75" x14ac:dyDescent="0.25">
      <c r="A9" s="5"/>
    </row>
    <row r="10" spans="1:1" ht="15.75" x14ac:dyDescent="0.25">
      <c r="A10" s="5"/>
    </row>
    <row r="11" spans="1:1" ht="15.75" x14ac:dyDescent="0.25">
      <c r="A11" s="5"/>
    </row>
    <row r="12" spans="1:1" ht="15.75" x14ac:dyDescent="0.25">
      <c r="A12" s="5"/>
    </row>
    <row r="13" spans="1:1" ht="15.75" x14ac:dyDescent="0.25">
      <c r="A13" s="5"/>
    </row>
    <row r="14" spans="1:1" ht="15.75" x14ac:dyDescent="0.25">
      <c r="A14" s="5"/>
    </row>
    <row r="15" spans="1:1" ht="15.75" x14ac:dyDescent="0.25">
      <c r="A15" s="5"/>
    </row>
    <row r="16" spans="1:1" ht="15.75" x14ac:dyDescent="0.25">
      <c r="A16" s="5"/>
    </row>
    <row r="17" spans="1:16" ht="15.75" x14ac:dyDescent="0.25">
      <c r="A17" s="5"/>
    </row>
    <row r="18" spans="1:16" ht="15.75" x14ac:dyDescent="0.25">
      <c r="A18" s="5"/>
    </row>
    <row r="19" spans="1:16" ht="15.75" x14ac:dyDescent="0.25">
      <c r="A19" s="5"/>
    </row>
    <row r="20" spans="1:16" ht="15.75" x14ac:dyDescent="0.25">
      <c r="A20" s="5"/>
    </row>
    <row r="21" spans="1:16" ht="15.75" x14ac:dyDescent="0.25">
      <c r="A21" s="5"/>
    </row>
    <row r="22" spans="1:16" ht="15.75" x14ac:dyDescent="0.25">
      <c r="A22" s="5"/>
    </row>
    <row r="23" spans="1:16" ht="15.75" x14ac:dyDescent="0.25">
      <c r="A23" s="5"/>
    </row>
    <row r="24" spans="1:16" ht="15.75" x14ac:dyDescent="0.25">
      <c r="A24" s="5"/>
    </row>
    <row r="25" spans="1:16" x14ac:dyDescent="0.25">
      <c r="A25" s="1" t="s">
        <v>232</v>
      </c>
    </row>
    <row r="26" spans="1:16" ht="15" customHeight="1" x14ac:dyDescent="0.25">
      <c r="A26" s="1" t="s">
        <v>155</v>
      </c>
      <c r="J26" s="1" t="s">
        <v>154</v>
      </c>
    </row>
    <row r="27" spans="1:16" ht="15" customHeight="1" x14ac:dyDescent="0.25">
      <c r="A27" s="17"/>
      <c r="B27" s="18"/>
      <c r="C27" s="34" t="s">
        <v>9</v>
      </c>
      <c r="D27" s="34" t="s">
        <v>10</v>
      </c>
      <c r="E27" s="34" t="s">
        <v>11</v>
      </c>
      <c r="F27" s="34" t="s">
        <v>12</v>
      </c>
      <c r="G27" s="34" t="s">
        <v>13</v>
      </c>
      <c r="J27" s="17"/>
      <c r="K27" s="18"/>
      <c r="L27" s="35" t="s">
        <v>9</v>
      </c>
      <c r="M27" s="35" t="s">
        <v>10</v>
      </c>
      <c r="N27" s="35" t="s">
        <v>11</v>
      </c>
      <c r="O27" s="35" t="s">
        <v>12</v>
      </c>
      <c r="P27" s="35" t="s">
        <v>13</v>
      </c>
    </row>
    <row r="28" spans="1:16" ht="15" customHeight="1" x14ac:dyDescent="0.25">
      <c r="A28" s="153" t="s">
        <v>159</v>
      </c>
      <c r="B28" s="16">
        <v>2012</v>
      </c>
      <c r="C28" s="28">
        <v>0.687170969867967</v>
      </c>
      <c r="D28" s="28">
        <v>0.11896578978899873</v>
      </c>
      <c r="E28" s="28">
        <v>0.10559187410796098</v>
      </c>
      <c r="F28" s="28">
        <v>5.7206680577330776E-2</v>
      </c>
      <c r="G28" s="28">
        <v>3.1064685657742577E-2</v>
      </c>
      <c r="H28" s="55"/>
      <c r="J28" s="153" t="s">
        <v>159</v>
      </c>
      <c r="K28" s="16">
        <v>2012</v>
      </c>
      <c r="L28" s="28">
        <v>0.29020186472152215</v>
      </c>
      <c r="M28" s="28">
        <v>0.24098318428862925</v>
      </c>
      <c r="N28" s="28">
        <v>0.25746916862365543</v>
      </c>
      <c r="O28" s="28">
        <v>0.139032613702853</v>
      </c>
      <c r="P28" s="28">
        <v>7.2313168663340255E-2</v>
      </c>
    </row>
    <row r="29" spans="1:16" x14ac:dyDescent="0.25">
      <c r="A29" s="153"/>
      <c r="B29" s="16">
        <v>2013</v>
      </c>
      <c r="C29" s="28">
        <v>0.69984836901951875</v>
      </c>
      <c r="D29" s="28">
        <v>0.11619306531471588</v>
      </c>
      <c r="E29" s="28">
        <v>0.10183581486757375</v>
      </c>
      <c r="F29" s="28">
        <v>5.2653846112625156E-2</v>
      </c>
      <c r="G29" s="28">
        <v>2.9468904685566497E-2</v>
      </c>
      <c r="J29" s="153"/>
      <c r="K29" s="16">
        <v>2013</v>
      </c>
      <c r="L29" s="28">
        <v>0.29441227401074666</v>
      </c>
      <c r="M29" s="28">
        <v>0.24031895454561825</v>
      </c>
      <c r="N29" s="28">
        <v>0.25768496730150958</v>
      </c>
      <c r="O29" s="28">
        <v>0.13613592446562814</v>
      </c>
      <c r="P29" s="28">
        <v>7.1447879676497503E-2</v>
      </c>
    </row>
    <row r="30" spans="1:16" x14ac:dyDescent="0.25">
      <c r="A30" s="153"/>
      <c r="B30" s="16">
        <v>2014</v>
      </c>
      <c r="C30" s="28">
        <v>0.71692678500496287</v>
      </c>
      <c r="D30" s="28">
        <v>0.11308245304478824</v>
      </c>
      <c r="E30" s="28">
        <v>9.5828190036680777E-2</v>
      </c>
      <c r="F30" s="28">
        <v>4.7948602617020622E-2</v>
      </c>
      <c r="G30" s="28">
        <v>2.6213969296547533E-2</v>
      </c>
      <c r="J30" s="153"/>
      <c r="K30" s="16">
        <v>2014</v>
      </c>
      <c r="L30" s="28">
        <v>0.30729169481781571</v>
      </c>
      <c r="M30" s="28">
        <v>0.23873993329284551</v>
      </c>
      <c r="N30" s="28">
        <v>0.25486880232448084</v>
      </c>
      <c r="O30" s="28">
        <v>0.13128289084422856</v>
      </c>
      <c r="P30" s="28">
        <v>6.7816678720629311E-2</v>
      </c>
    </row>
    <row r="31" spans="1:16" x14ac:dyDescent="0.25">
      <c r="A31" s="153"/>
      <c r="B31" s="16">
        <v>2015</v>
      </c>
      <c r="C31" s="28">
        <v>0.72970211839812205</v>
      </c>
      <c r="D31" s="28">
        <v>0.11123374138459306</v>
      </c>
      <c r="E31" s="28">
        <v>9.0416450959209652E-2</v>
      </c>
      <c r="F31" s="28">
        <v>4.4219915813852886E-2</v>
      </c>
      <c r="G31" s="28">
        <v>2.4427773444222291E-2</v>
      </c>
      <c r="J31" s="153"/>
      <c r="K31" s="16">
        <v>2015</v>
      </c>
      <c r="L31" s="28">
        <v>0.31697826504016363</v>
      </c>
      <c r="M31" s="28">
        <v>0.2412033667462993</v>
      </c>
      <c r="N31" s="28">
        <v>0.25045327274330609</v>
      </c>
      <c r="O31" s="28">
        <v>0.12629547247871017</v>
      </c>
      <c r="P31" s="28">
        <v>6.5069622991520998E-2</v>
      </c>
    </row>
    <row r="32" spans="1:16" x14ac:dyDescent="0.25">
      <c r="A32" s="153"/>
      <c r="B32" s="16">
        <v>2016</v>
      </c>
      <c r="C32" s="28">
        <v>0.74265846820280634</v>
      </c>
      <c r="D32" s="28">
        <v>0.10830157534938949</v>
      </c>
      <c r="E32" s="28">
        <v>8.5428868170362771E-2</v>
      </c>
      <c r="F32" s="28">
        <v>4.084764211657442E-2</v>
      </c>
      <c r="G32" s="28">
        <v>2.2763446160866958E-2</v>
      </c>
      <c r="J32" s="153"/>
      <c r="K32" s="16">
        <v>2016</v>
      </c>
      <c r="L32" s="28">
        <v>0.3290905959910535</v>
      </c>
      <c r="M32" s="28">
        <v>0.24059750616120096</v>
      </c>
      <c r="N32" s="28">
        <v>0.24622597481259997</v>
      </c>
      <c r="O32" s="28">
        <v>0.12048886640326345</v>
      </c>
      <c r="P32" s="28">
        <v>6.3597056631882101E-2</v>
      </c>
    </row>
    <row r="33" spans="1:16" x14ac:dyDescent="0.25">
      <c r="A33" s="153"/>
      <c r="B33" s="16">
        <v>2017</v>
      </c>
      <c r="C33" s="28">
        <v>0.75572715526835843</v>
      </c>
      <c r="D33" s="28">
        <v>0.10387319522392061</v>
      </c>
      <c r="E33" s="28">
        <v>8.187144142129274E-2</v>
      </c>
      <c r="F33" s="28">
        <v>3.7975603016791822E-2</v>
      </c>
      <c r="G33" s="28">
        <v>2.0552605069636347E-2</v>
      </c>
      <c r="J33" s="153"/>
      <c r="K33" s="16">
        <v>2017</v>
      </c>
      <c r="L33" s="28">
        <v>0.34650768611669108</v>
      </c>
      <c r="M33" s="28">
        <v>0.23718475441713555</v>
      </c>
      <c r="N33" s="28">
        <v>0.24071689538318775</v>
      </c>
      <c r="O33" s="28">
        <v>0.11535538010125387</v>
      </c>
      <c r="P33" s="28">
        <v>6.0235283981731697E-2</v>
      </c>
    </row>
    <row r="34" spans="1:16" x14ac:dyDescent="0.25">
      <c r="A34" s="153"/>
      <c r="B34" s="16">
        <v>2018</v>
      </c>
      <c r="C34" s="28">
        <v>0.76410399097393533</v>
      </c>
      <c r="D34" s="28">
        <v>0.10101539750670609</v>
      </c>
      <c r="E34" s="28">
        <v>7.8928589434010807E-2</v>
      </c>
      <c r="F34" s="28">
        <v>3.6679200935984826E-2</v>
      </c>
      <c r="G34" s="28">
        <v>1.9272821149362941E-2</v>
      </c>
      <c r="J34" s="153"/>
      <c r="K34" s="16">
        <v>2018</v>
      </c>
      <c r="L34" s="28">
        <v>0.34810766064579202</v>
      </c>
      <c r="M34" s="28">
        <v>0.23757043252415777</v>
      </c>
      <c r="N34" s="28">
        <v>0.23808134103361855</v>
      </c>
      <c r="O34" s="28">
        <v>0.1163270503842346</v>
      </c>
      <c r="P34" s="28">
        <v>5.9913515412196972E-2</v>
      </c>
    </row>
    <row r="35" spans="1:16" x14ac:dyDescent="0.25">
      <c r="A35" s="153"/>
      <c r="B35" s="16">
        <v>2019</v>
      </c>
      <c r="C35" s="28">
        <v>0.77657627494522663</v>
      </c>
      <c r="D35" s="28">
        <v>9.6045853688636357E-2</v>
      </c>
      <c r="E35" s="28">
        <v>7.5901639854677336E-2</v>
      </c>
      <c r="F35" s="28">
        <v>3.4106846642006555E-2</v>
      </c>
      <c r="G35" s="28">
        <v>1.7369384869453153E-2</v>
      </c>
      <c r="J35" s="153"/>
      <c r="K35" s="16">
        <v>2019</v>
      </c>
      <c r="L35" s="28">
        <v>0.36450467554907068</v>
      </c>
      <c r="M35" s="28">
        <v>0.2331112542008596</v>
      </c>
      <c r="N35" s="28">
        <v>0.23245788835530223</v>
      </c>
      <c r="O35" s="28">
        <v>0.11440128713343471</v>
      </c>
      <c r="P35" s="28">
        <v>5.5524894761332773E-2</v>
      </c>
    </row>
    <row r="36" spans="1:16" x14ac:dyDescent="0.25">
      <c r="A36" s="17"/>
      <c r="B36" s="16"/>
      <c r="C36" s="28"/>
      <c r="D36" s="28"/>
      <c r="E36" s="28"/>
      <c r="F36" s="28"/>
      <c r="G36" s="28"/>
      <c r="J36" s="17"/>
      <c r="K36" s="16"/>
      <c r="L36" s="28"/>
      <c r="M36" s="28"/>
      <c r="N36" s="28"/>
      <c r="O36" s="28"/>
      <c r="P36" s="28"/>
    </row>
    <row r="37" spans="1:16" x14ac:dyDescent="0.25">
      <c r="A37" s="153" t="s">
        <v>160</v>
      </c>
      <c r="B37" s="16">
        <v>2012</v>
      </c>
      <c r="C37" s="28">
        <v>0.76969392107962775</v>
      </c>
      <c r="D37" s="28">
        <v>9.7626941054804225E-2</v>
      </c>
      <c r="E37" s="28">
        <v>7.2685155396291959E-2</v>
      </c>
      <c r="F37" s="28">
        <v>3.8941210258248572E-2</v>
      </c>
      <c r="G37" s="28">
        <v>2.1052772211027509E-2</v>
      </c>
      <c r="J37" s="153" t="s">
        <v>160</v>
      </c>
      <c r="K37" s="16">
        <v>2012</v>
      </c>
      <c r="L37" s="15">
        <v>0.35129394651128532</v>
      </c>
      <c r="M37" s="15">
        <v>0.26304411427729679</v>
      </c>
      <c r="N37" s="15">
        <v>0.21618144098728254</v>
      </c>
      <c r="O37" s="15">
        <v>0.11191997970440448</v>
      </c>
      <c r="P37" s="15">
        <v>5.7560518519730923E-2</v>
      </c>
    </row>
    <row r="38" spans="1:16" x14ac:dyDescent="0.25">
      <c r="A38" s="153"/>
      <c r="B38" s="16">
        <v>2013</v>
      </c>
      <c r="C38" s="28">
        <v>0.77639809446509733</v>
      </c>
      <c r="D38" s="28">
        <v>9.6948881460222291E-2</v>
      </c>
      <c r="E38" s="28">
        <v>6.9790691820223322E-2</v>
      </c>
      <c r="F38" s="28">
        <v>3.6002871099202811E-2</v>
      </c>
      <c r="G38" s="28">
        <v>2.0859461155254336E-2</v>
      </c>
      <c r="J38" s="153"/>
      <c r="K38" s="16">
        <v>2013</v>
      </c>
      <c r="L38" s="15">
        <v>0.34743649974617952</v>
      </c>
      <c r="M38" s="15">
        <v>0.2597072709657236</v>
      </c>
      <c r="N38" s="15">
        <v>0.21888468981145467</v>
      </c>
      <c r="O38" s="15">
        <v>0.11360926777392708</v>
      </c>
      <c r="P38" s="15">
        <v>6.0362271702715235E-2</v>
      </c>
    </row>
    <row r="39" spans="1:16" x14ac:dyDescent="0.25">
      <c r="A39" s="153"/>
      <c r="B39" s="16">
        <v>2014</v>
      </c>
      <c r="C39" s="28">
        <v>0.78076014139556416</v>
      </c>
      <c r="D39" s="28">
        <v>9.7091504570800874E-2</v>
      </c>
      <c r="E39" s="28">
        <v>6.9554089589214455E-2</v>
      </c>
      <c r="F39" s="28">
        <v>3.3275171156970137E-2</v>
      </c>
      <c r="G39" s="28">
        <v>1.9319093287450392E-2</v>
      </c>
      <c r="J39" s="153"/>
      <c r="K39" s="16">
        <v>2014</v>
      </c>
      <c r="L39" s="15">
        <v>0.3438089127939522</v>
      </c>
      <c r="M39" s="15">
        <v>0.26605829532377107</v>
      </c>
      <c r="N39" s="15">
        <v>0.22179583180256374</v>
      </c>
      <c r="O39" s="15">
        <v>0.10742568133204744</v>
      </c>
      <c r="P39" s="15">
        <v>6.091127874766547E-2</v>
      </c>
    </row>
    <row r="40" spans="1:16" x14ac:dyDescent="0.25">
      <c r="A40" s="153"/>
      <c r="B40" s="16">
        <v>2015</v>
      </c>
      <c r="C40" s="28">
        <v>0.78025982177227604</v>
      </c>
      <c r="D40" s="28">
        <v>9.9043056225944059E-2</v>
      </c>
      <c r="E40" s="28">
        <v>6.894881694602184E-2</v>
      </c>
      <c r="F40" s="28">
        <v>3.2320256097157073E-2</v>
      </c>
      <c r="G40" s="28">
        <v>1.9428048958600844E-2</v>
      </c>
      <c r="J40" s="153"/>
      <c r="K40" s="16">
        <v>2015</v>
      </c>
      <c r="L40" s="15">
        <v>0.34775516570561382</v>
      </c>
      <c r="M40" s="15">
        <v>0.27063248583393307</v>
      </c>
      <c r="N40" s="15">
        <v>0.2209442608320879</v>
      </c>
      <c r="O40" s="15">
        <v>0.10288312303652174</v>
      </c>
      <c r="P40" s="15">
        <v>5.7784964591843582E-2</v>
      </c>
    </row>
    <row r="41" spans="1:16" x14ac:dyDescent="0.25">
      <c r="A41" s="153"/>
      <c r="B41" s="16">
        <v>2016</v>
      </c>
      <c r="C41" s="28">
        <v>0.78268677654178564</v>
      </c>
      <c r="D41" s="28">
        <v>9.7956936983921244E-2</v>
      </c>
      <c r="E41" s="28">
        <v>7.0469419708840825E-2</v>
      </c>
      <c r="F41" s="28">
        <v>3.1252062592434397E-2</v>
      </c>
      <c r="G41" s="28">
        <v>1.7634804173017934E-2</v>
      </c>
      <c r="J41" s="153"/>
      <c r="K41" s="16">
        <v>2016</v>
      </c>
      <c r="L41" s="15">
        <v>0.35180574001113513</v>
      </c>
      <c r="M41" s="15">
        <v>0.27343330288374251</v>
      </c>
      <c r="N41" s="15">
        <v>0.21750281172125263</v>
      </c>
      <c r="O41" s="15">
        <v>0.10096408717161166</v>
      </c>
      <c r="P41" s="15">
        <v>5.6294058212258212E-2</v>
      </c>
    </row>
    <row r="42" spans="1:16" x14ac:dyDescent="0.25">
      <c r="A42" s="153"/>
      <c r="B42" s="16">
        <v>2017</v>
      </c>
      <c r="C42" s="28">
        <v>0.78413380671410449</v>
      </c>
      <c r="D42" s="28">
        <v>9.8671647692257836E-2</v>
      </c>
      <c r="E42" s="28">
        <v>6.9532757114871308E-2</v>
      </c>
      <c r="F42" s="28">
        <v>3.038597309901327E-2</v>
      </c>
      <c r="G42" s="28">
        <v>1.7275815379753184E-2</v>
      </c>
      <c r="J42" s="153"/>
      <c r="K42" s="16">
        <v>2017</v>
      </c>
      <c r="L42" s="15">
        <v>0.35939363249197231</v>
      </c>
      <c r="M42" s="15">
        <v>0.27016121838804585</v>
      </c>
      <c r="N42" s="15">
        <v>0.21938150319249114</v>
      </c>
      <c r="O42" s="15">
        <v>9.8426245583244129E-2</v>
      </c>
      <c r="P42" s="15">
        <v>5.2637400344246542E-2</v>
      </c>
    </row>
    <row r="43" spans="1:16" x14ac:dyDescent="0.25">
      <c r="A43" s="153"/>
      <c r="B43" s="16">
        <v>2018</v>
      </c>
      <c r="C43" s="28">
        <v>0.78579000390762022</v>
      </c>
      <c r="D43" s="28">
        <v>9.5794160737161294E-2</v>
      </c>
      <c r="E43" s="28">
        <v>7.183570881698792E-2</v>
      </c>
      <c r="F43" s="28">
        <v>2.9964310344249186E-2</v>
      </c>
      <c r="G43" s="28">
        <v>1.661581619398143E-2</v>
      </c>
      <c r="J43" s="153"/>
      <c r="K43" s="16">
        <v>2018</v>
      </c>
      <c r="L43" s="15">
        <v>0.35440993974552581</v>
      </c>
      <c r="M43" s="15">
        <v>0.27233772958473895</v>
      </c>
      <c r="N43" s="15">
        <v>0.22330013244951169</v>
      </c>
      <c r="O43" s="15">
        <v>9.7979556339677767E-2</v>
      </c>
      <c r="P43" s="15">
        <v>5.1972641880545914E-2</v>
      </c>
    </row>
    <row r="44" spans="1:16" x14ac:dyDescent="0.25">
      <c r="A44" s="153"/>
      <c r="B44" s="16">
        <v>2019</v>
      </c>
      <c r="C44" s="28">
        <v>0.79516249267694683</v>
      </c>
      <c r="D44" s="28">
        <v>9.0781202640326963E-2</v>
      </c>
      <c r="E44" s="28">
        <v>6.9760613832922355E-2</v>
      </c>
      <c r="F44" s="28">
        <v>2.8863251506982313E-2</v>
      </c>
      <c r="G44" s="28">
        <v>1.5432439342821475E-2</v>
      </c>
      <c r="J44" s="153"/>
      <c r="K44" s="16">
        <v>2019</v>
      </c>
      <c r="L44" s="15">
        <v>0.35965957536817084</v>
      </c>
      <c r="M44" s="15">
        <v>0.27106802582012884</v>
      </c>
      <c r="N44" s="15">
        <v>0.22320962901155861</v>
      </c>
      <c r="O44" s="15">
        <v>9.7003143206565376E-2</v>
      </c>
      <c r="P44" s="15">
        <v>4.9059626593576211E-2</v>
      </c>
    </row>
    <row r="45" spans="1:16" x14ac:dyDescent="0.25">
      <c r="A45" s="18"/>
      <c r="B45" s="16"/>
      <c r="C45" s="28"/>
      <c r="D45" s="28"/>
      <c r="E45" s="28"/>
      <c r="F45" s="28"/>
      <c r="G45" s="28"/>
      <c r="J45" s="18"/>
      <c r="K45" s="16"/>
      <c r="L45" s="28"/>
      <c r="M45" s="28"/>
      <c r="N45" s="28"/>
      <c r="O45" s="28"/>
      <c r="P45" s="28"/>
    </row>
    <row r="46" spans="1:16" x14ac:dyDescent="0.25">
      <c r="A46" s="153" t="s">
        <v>161</v>
      </c>
      <c r="B46" s="16">
        <v>2012</v>
      </c>
      <c r="C46" s="28">
        <v>0.65510029850886264</v>
      </c>
      <c r="D46" s="28">
        <v>0.13418867472472787</v>
      </c>
      <c r="E46" s="28">
        <v>0.11951953539409842</v>
      </c>
      <c r="F46" s="28">
        <v>6.168716656369444E-2</v>
      </c>
      <c r="G46" s="28">
        <v>2.9504324808616596E-2</v>
      </c>
      <c r="J46" s="153" t="s">
        <v>161</v>
      </c>
      <c r="K46" s="16">
        <v>2012</v>
      </c>
      <c r="L46" s="28">
        <v>0.30916029048503257</v>
      </c>
      <c r="M46" s="28">
        <v>0.25137948452635223</v>
      </c>
      <c r="N46" s="28">
        <v>0.25170843638982221</v>
      </c>
      <c r="O46" s="28">
        <v>0.12819537349324076</v>
      </c>
      <c r="P46" s="28">
        <v>5.9556415105552193E-2</v>
      </c>
    </row>
    <row r="47" spans="1:16" x14ac:dyDescent="0.25">
      <c r="A47" s="153"/>
      <c r="B47" s="16">
        <v>2013</v>
      </c>
      <c r="C47" s="28">
        <v>0.66727569573283851</v>
      </c>
      <c r="D47" s="28">
        <v>0.13014944042132984</v>
      </c>
      <c r="E47" s="28">
        <v>0.11393872763181519</v>
      </c>
      <c r="F47" s="28">
        <v>5.848365551499192E-2</v>
      </c>
      <c r="G47" s="28">
        <v>3.0152480699024476E-2</v>
      </c>
      <c r="J47" s="153"/>
      <c r="K47" s="16">
        <v>2013</v>
      </c>
      <c r="L47" s="28">
        <v>0.31497107038659838</v>
      </c>
      <c r="M47" s="28">
        <v>0.24933597514365466</v>
      </c>
      <c r="N47" s="28">
        <v>0.24697947383540109</v>
      </c>
      <c r="O47" s="28">
        <v>0.12728902532031672</v>
      </c>
      <c r="P47" s="28">
        <v>6.1424455314029271E-2</v>
      </c>
    </row>
    <row r="48" spans="1:16" x14ac:dyDescent="0.25">
      <c r="A48" s="153"/>
      <c r="B48" s="16">
        <v>2014</v>
      </c>
      <c r="C48" s="28">
        <v>0.68046017894807964</v>
      </c>
      <c r="D48" s="28">
        <v>0.12922418294134388</v>
      </c>
      <c r="E48" s="28">
        <v>0.10837681648622584</v>
      </c>
      <c r="F48" s="28">
        <v>5.3876283105233867E-2</v>
      </c>
      <c r="G48" s="28">
        <v>2.8062538519116744E-2</v>
      </c>
      <c r="J48" s="153"/>
      <c r="K48" s="16">
        <v>2014</v>
      </c>
      <c r="L48" s="28">
        <v>0.31476312898957909</v>
      </c>
      <c r="M48" s="28">
        <v>0.249561442202483</v>
      </c>
      <c r="N48" s="28">
        <v>0.24805078026370425</v>
      </c>
      <c r="O48" s="28">
        <v>0.12413762980316539</v>
      </c>
      <c r="P48" s="28">
        <v>6.3487018741068241E-2</v>
      </c>
    </row>
    <row r="49" spans="1:16" x14ac:dyDescent="0.25">
      <c r="A49" s="153"/>
      <c r="B49" s="16">
        <v>2015</v>
      </c>
      <c r="C49" s="28">
        <v>0.69412294000597807</v>
      </c>
      <c r="D49" s="28">
        <v>0.12719992774572453</v>
      </c>
      <c r="E49" s="28">
        <v>0.1034874531581727</v>
      </c>
      <c r="F49" s="28">
        <v>4.9395043280993298E-2</v>
      </c>
      <c r="G49" s="28">
        <v>2.5794635809131432E-2</v>
      </c>
      <c r="J49" s="153"/>
      <c r="K49" s="16">
        <v>2015</v>
      </c>
      <c r="L49" s="28">
        <v>0.32498973891277383</v>
      </c>
      <c r="M49" s="28">
        <v>0.25140008366429661</v>
      </c>
      <c r="N49" s="28">
        <v>0.24378344208466426</v>
      </c>
      <c r="O49" s="28">
        <v>0.11984700410390968</v>
      </c>
      <c r="P49" s="28">
        <v>5.9979731234355613E-2</v>
      </c>
    </row>
    <row r="50" spans="1:16" x14ac:dyDescent="0.25">
      <c r="A50" s="153"/>
      <c r="B50" s="16">
        <v>2016</v>
      </c>
      <c r="C50" s="28">
        <v>0.71151474900406664</v>
      </c>
      <c r="D50" s="28">
        <v>0.12249478213352062</v>
      </c>
      <c r="E50" s="28">
        <v>9.7807606349646817E-2</v>
      </c>
      <c r="F50" s="28">
        <v>4.5346086566353284E-2</v>
      </c>
      <c r="G50" s="28">
        <v>2.2836775946412636E-2</v>
      </c>
      <c r="J50" s="153"/>
      <c r="K50" s="16">
        <v>2016</v>
      </c>
      <c r="L50" s="28">
        <v>0.33939525884136246</v>
      </c>
      <c r="M50" s="28">
        <v>0.25022881385707257</v>
      </c>
      <c r="N50" s="28">
        <v>0.23798369630685529</v>
      </c>
      <c r="O50" s="28">
        <v>0.11493702129154665</v>
      </c>
      <c r="P50" s="28">
        <v>5.7455209703163118E-2</v>
      </c>
    </row>
    <row r="51" spans="1:16" x14ac:dyDescent="0.25">
      <c r="A51" s="153"/>
      <c r="B51" s="16">
        <v>2017</v>
      </c>
      <c r="C51" s="28">
        <v>0.72658743241221513</v>
      </c>
      <c r="D51" s="28">
        <v>0.11834024472803875</v>
      </c>
      <c r="E51" s="28">
        <v>9.2403690142872974E-2</v>
      </c>
      <c r="F51" s="28">
        <v>4.1748551361556058E-2</v>
      </c>
      <c r="G51" s="28">
        <v>2.0920081355317054E-2</v>
      </c>
      <c r="J51" s="153"/>
      <c r="K51" s="16">
        <v>2017</v>
      </c>
      <c r="L51" s="28">
        <v>0.35199037902829811</v>
      </c>
      <c r="M51" s="28">
        <v>0.24762062933889278</v>
      </c>
      <c r="N51" s="28">
        <v>0.23402626593687231</v>
      </c>
      <c r="O51" s="28">
        <v>0.11120509841887385</v>
      </c>
      <c r="P51" s="28">
        <v>5.5157627277063082E-2</v>
      </c>
    </row>
    <row r="52" spans="1:16" x14ac:dyDescent="0.25">
      <c r="A52" s="153"/>
      <c r="B52" s="16">
        <v>2018</v>
      </c>
      <c r="C52" s="28">
        <v>0.73907465800857608</v>
      </c>
      <c r="D52" s="28">
        <v>0.11304621071313908</v>
      </c>
      <c r="E52" s="28">
        <v>8.9231656453683014E-2</v>
      </c>
      <c r="F52" s="28">
        <v>3.9118342598918526E-2</v>
      </c>
      <c r="G52" s="28">
        <v>1.9529132225683223E-2</v>
      </c>
      <c r="J52" s="153"/>
      <c r="K52" s="16">
        <v>2018</v>
      </c>
      <c r="L52" s="28">
        <v>0.36270535445338509</v>
      </c>
      <c r="M52" s="28">
        <v>0.24803329503238869</v>
      </c>
      <c r="N52" s="28">
        <v>0.2302836174542815</v>
      </c>
      <c r="O52" s="28">
        <v>0.10712055552575707</v>
      </c>
      <c r="P52" s="28">
        <v>5.1857177534187629E-2</v>
      </c>
    </row>
    <row r="53" spans="1:16" x14ac:dyDescent="0.25">
      <c r="A53" s="153"/>
      <c r="B53" s="16">
        <v>2019</v>
      </c>
      <c r="C53" s="28">
        <v>0.75099100171123034</v>
      </c>
      <c r="D53" s="28">
        <v>0.10774922770860582</v>
      </c>
      <c r="E53" s="28">
        <v>8.6206943594121704E-2</v>
      </c>
      <c r="F53" s="28">
        <v>3.6658306865517895E-2</v>
      </c>
      <c r="G53" s="28">
        <v>1.8394520120524289E-2</v>
      </c>
      <c r="J53" s="153"/>
      <c r="K53" s="16">
        <v>2019</v>
      </c>
      <c r="L53" s="28">
        <v>0.37902330028536552</v>
      </c>
      <c r="M53" s="28">
        <v>0.24045018932760345</v>
      </c>
      <c r="N53" s="28">
        <v>0.22700281552710383</v>
      </c>
      <c r="O53" s="28">
        <v>0.10374754686781827</v>
      </c>
      <c r="P53" s="28">
        <v>4.9776147992108777E-2</v>
      </c>
    </row>
    <row r="54" spans="1:16" x14ac:dyDescent="0.25">
      <c r="A54" s="18"/>
      <c r="B54" s="16"/>
      <c r="C54" s="28"/>
      <c r="D54" s="28"/>
      <c r="E54" s="28"/>
      <c r="F54" s="28"/>
      <c r="G54" s="28"/>
      <c r="J54" s="18"/>
      <c r="K54" s="16"/>
      <c r="L54" s="28"/>
      <c r="M54" s="28"/>
      <c r="N54" s="28"/>
      <c r="O54" s="28"/>
      <c r="P54" s="28"/>
    </row>
    <row r="55" spans="1:16" x14ac:dyDescent="0.25">
      <c r="A55" s="153" t="s">
        <v>162</v>
      </c>
      <c r="B55" s="16">
        <v>2012</v>
      </c>
      <c r="C55" s="28">
        <v>0.63267407774693152</v>
      </c>
      <c r="D55" s="28">
        <v>0.16041103100633378</v>
      </c>
      <c r="E55" s="28">
        <v>0.11664765581621023</v>
      </c>
      <c r="F55" s="28">
        <v>5.7488061061462641E-2</v>
      </c>
      <c r="G55" s="28">
        <v>3.277917436906197E-2</v>
      </c>
      <c r="J55" s="153" t="s">
        <v>162</v>
      </c>
      <c r="K55" s="16">
        <v>2012</v>
      </c>
      <c r="L55" s="28">
        <v>0.30635695756228859</v>
      </c>
      <c r="M55" s="28">
        <v>0.26601580318220103</v>
      </c>
      <c r="N55" s="28">
        <v>0.24254050378283257</v>
      </c>
      <c r="O55" s="28">
        <v>0.11791316790986885</v>
      </c>
      <c r="P55" s="28">
        <v>6.7173567562808942E-2</v>
      </c>
    </row>
    <row r="56" spans="1:16" x14ac:dyDescent="0.25">
      <c r="A56" s="153"/>
      <c r="B56" s="16">
        <v>2013</v>
      </c>
      <c r="C56" s="28">
        <v>0.64392543602148955</v>
      </c>
      <c r="D56" s="28">
        <v>0.1585695935133202</v>
      </c>
      <c r="E56" s="28">
        <v>0.11286325047421485</v>
      </c>
      <c r="F56" s="28">
        <v>5.3203925426475146E-2</v>
      </c>
      <c r="G56" s="28">
        <v>3.1437794564500382E-2</v>
      </c>
      <c r="J56" s="153"/>
      <c r="K56" s="16">
        <v>2013</v>
      </c>
      <c r="L56" s="28">
        <v>0.30980212780569655</v>
      </c>
      <c r="M56" s="28">
        <v>0.26546028791979037</v>
      </c>
      <c r="N56" s="28">
        <v>0.24283700317692974</v>
      </c>
      <c r="O56" s="28">
        <v>0.1163897769109475</v>
      </c>
      <c r="P56" s="28">
        <v>6.5510804186635935E-2</v>
      </c>
    </row>
    <row r="57" spans="1:16" x14ac:dyDescent="0.25">
      <c r="A57" s="153"/>
      <c r="B57" s="16">
        <v>2014</v>
      </c>
      <c r="C57" s="28">
        <v>0.64812133767980884</v>
      </c>
      <c r="D57" s="28">
        <v>0.15931859984764959</v>
      </c>
      <c r="E57" s="28">
        <v>0.11169441598027015</v>
      </c>
      <c r="F57" s="28">
        <v>5.027363150915902E-2</v>
      </c>
      <c r="G57" s="28">
        <v>3.0592014983112276E-2</v>
      </c>
      <c r="J57" s="153"/>
      <c r="K57" s="16">
        <v>2014</v>
      </c>
      <c r="L57" s="28">
        <v>0.30387785450920018</v>
      </c>
      <c r="M57" s="28">
        <v>0.2660124249196652</v>
      </c>
      <c r="N57" s="28">
        <v>0.24875216052972399</v>
      </c>
      <c r="O57" s="28">
        <v>0.11534655970525157</v>
      </c>
      <c r="P57" s="28">
        <v>6.6011000336159198E-2</v>
      </c>
    </row>
    <row r="58" spans="1:16" x14ac:dyDescent="0.25">
      <c r="A58" s="153"/>
      <c r="B58" s="16">
        <v>2015</v>
      </c>
      <c r="C58" s="28">
        <v>0.65469399372932968</v>
      </c>
      <c r="D58" s="28">
        <v>0.16036064948110565</v>
      </c>
      <c r="E58" s="28">
        <v>0.10949141713786412</v>
      </c>
      <c r="F58" s="28">
        <v>4.7049707855484318E-2</v>
      </c>
      <c r="G58" s="28">
        <v>2.8404231796216203E-2</v>
      </c>
      <c r="J58" s="153"/>
      <c r="K58" s="16">
        <v>2015</v>
      </c>
      <c r="L58" s="28">
        <v>0.30794706137075512</v>
      </c>
      <c r="M58" s="28">
        <v>0.27426449866755831</v>
      </c>
      <c r="N58" s="28">
        <v>0.24506015091706188</v>
      </c>
      <c r="O58" s="28">
        <v>0.11073331193124591</v>
      </c>
      <c r="P58" s="28">
        <v>6.1994977113378619E-2</v>
      </c>
    </row>
    <row r="59" spans="1:16" x14ac:dyDescent="0.25">
      <c r="A59" s="153"/>
      <c r="B59" s="16">
        <v>2016</v>
      </c>
      <c r="C59" s="28">
        <v>0.6679856415630735</v>
      </c>
      <c r="D59" s="28">
        <v>0.15636134154298634</v>
      </c>
      <c r="E59" s="28">
        <v>0.10583708327040166</v>
      </c>
      <c r="F59" s="28">
        <v>4.3705325736142449E-2</v>
      </c>
      <c r="G59" s="28">
        <v>2.611060788739605E-2</v>
      </c>
      <c r="J59" s="153"/>
      <c r="K59" s="16">
        <v>2016</v>
      </c>
      <c r="L59" s="28">
        <v>0.31332898687338318</v>
      </c>
      <c r="M59" s="28">
        <v>0.2717095580015777</v>
      </c>
      <c r="N59" s="28">
        <v>0.2459561067226102</v>
      </c>
      <c r="O59" s="28">
        <v>0.10953708523001385</v>
      </c>
      <c r="P59" s="28">
        <v>5.9468263172414999E-2</v>
      </c>
    </row>
    <row r="60" spans="1:16" x14ac:dyDescent="0.25">
      <c r="A60" s="153"/>
      <c r="B60" s="16">
        <v>2017</v>
      </c>
      <c r="C60" s="28">
        <v>0.67334830837596193</v>
      </c>
      <c r="D60" s="28">
        <v>0.15468403272994463</v>
      </c>
      <c r="E60" s="28">
        <v>0.10486279799002202</v>
      </c>
      <c r="F60" s="28">
        <v>4.3155536382211791E-2</v>
      </c>
      <c r="G60" s="28">
        <v>2.3949324521859574E-2</v>
      </c>
      <c r="J60" s="153"/>
      <c r="K60" s="16">
        <v>2017</v>
      </c>
      <c r="L60" s="28">
        <v>0.30947946234373447</v>
      </c>
      <c r="M60" s="28">
        <v>0.27057864777703944</v>
      </c>
      <c r="N60" s="28">
        <v>0.24920566501823363</v>
      </c>
      <c r="O60" s="28">
        <v>0.11298126285367406</v>
      </c>
      <c r="P60" s="28">
        <v>5.7754962007318389E-2</v>
      </c>
    </row>
    <row r="61" spans="1:16" x14ac:dyDescent="0.25">
      <c r="A61" s="153"/>
      <c r="B61" s="16">
        <v>2018</v>
      </c>
      <c r="C61" s="28">
        <v>0.67878517605013644</v>
      </c>
      <c r="D61" s="28">
        <v>0.15112278903320767</v>
      </c>
      <c r="E61" s="28">
        <v>0.10378006437907075</v>
      </c>
      <c r="F61" s="28">
        <v>4.321352876069668E-2</v>
      </c>
      <c r="G61" s="28">
        <v>2.3098441776888485E-2</v>
      </c>
      <c r="J61" s="153"/>
      <c r="K61" s="16">
        <v>2018</v>
      </c>
      <c r="L61" s="28">
        <v>0.32585731389228767</v>
      </c>
      <c r="M61" s="28">
        <v>0.27474068107631405</v>
      </c>
      <c r="N61" s="28">
        <v>0.23907532772169035</v>
      </c>
      <c r="O61" s="28">
        <v>0.10571298215341676</v>
      </c>
      <c r="P61" s="28">
        <v>5.4613695156291171E-2</v>
      </c>
    </row>
    <row r="62" spans="1:16" x14ac:dyDescent="0.25">
      <c r="A62" s="153"/>
      <c r="B62" s="16">
        <v>2019</v>
      </c>
      <c r="C62" s="20">
        <v>0.69125343425681207</v>
      </c>
      <c r="D62" s="20">
        <v>0.14490378860170439</v>
      </c>
      <c r="E62" s="20">
        <v>0.10032183872520833</v>
      </c>
      <c r="F62" s="20">
        <v>4.140242245167329E-2</v>
      </c>
      <c r="G62" s="20">
        <v>2.2118515964602025E-2</v>
      </c>
      <c r="J62" s="153"/>
      <c r="K62" s="16">
        <v>2019</v>
      </c>
      <c r="L62" s="20">
        <v>0.33829476211534282</v>
      </c>
      <c r="M62" s="20">
        <v>0.26492370742837301</v>
      </c>
      <c r="N62" s="20">
        <v>0.23723917361346292</v>
      </c>
      <c r="O62" s="20">
        <v>0.10555813801115654</v>
      </c>
      <c r="P62" s="20">
        <v>5.3984218831664689E-2</v>
      </c>
    </row>
  </sheetData>
  <mergeCells count="8">
    <mergeCell ref="J28:J35"/>
    <mergeCell ref="J37:J44"/>
    <mergeCell ref="J46:J53"/>
    <mergeCell ref="J55:J62"/>
    <mergeCell ref="A55:A62"/>
    <mergeCell ref="A46:A53"/>
    <mergeCell ref="A37:A44"/>
    <mergeCell ref="A28:A35"/>
  </mergeCells>
  <hyperlinks>
    <hyperlink ref="A1" location="List!A1" display="List of Figures" xr:uid="{7135FEC6-485F-4736-BF60-CE2D84E57F2B}"/>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71C8A-CE6F-48AB-8666-14F4008B5C16}">
  <sheetPr codeName="Sheet13"/>
  <dimension ref="A1:AA33"/>
  <sheetViews>
    <sheetView zoomScale="80" zoomScaleNormal="80" workbookViewId="0">
      <selection activeCell="B1" sqref="B1"/>
    </sheetView>
  </sheetViews>
  <sheetFormatPr defaultColWidth="21.7109375" defaultRowHeight="15" x14ac:dyDescent="0.25"/>
  <cols>
    <col min="1" max="1" width="35" style="118" customWidth="1"/>
    <col min="2" max="2" width="14.28515625" style="104" bestFit="1" customWidth="1"/>
    <col min="3" max="3" width="7.28515625" style="104" bestFit="1" customWidth="1"/>
    <col min="4" max="4" width="11.140625" style="104" bestFit="1" customWidth="1"/>
    <col min="5" max="5" width="11" style="104" customWidth="1"/>
    <col min="6" max="6" width="10.5703125" style="104" bestFit="1" customWidth="1"/>
    <col min="7" max="7" width="11.140625" style="104" bestFit="1" customWidth="1"/>
    <col min="8" max="8" width="10.140625" style="104" customWidth="1"/>
    <col min="9" max="9" width="10.5703125" style="104" bestFit="1" customWidth="1"/>
    <col min="10" max="10" width="11.140625" style="104" bestFit="1" customWidth="1"/>
    <col min="11" max="11" width="12.85546875" style="104" customWidth="1"/>
    <col min="12" max="12" width="10.5703125" style="104" bestFit="1" customWidth="1"/>
    <col min="13" max="13" width="11.140625" style="104" bestFit="1" customWidth="1"/>
    <col min="14" max="14" width="10.5703125" style="104" customWidth="1"/>
    <col min="15" max="15" width="10.5703125" style="104" bestFit="1" customWidth="1"/>
    <col min="16" max="16" width="11.140625" style="104" bestFit="1" customWidth="1"/>
    <col min="17" max="17" width="11.28515625" style="104" customWidth="1"/>
    <col min="18" max="18" width="10.5703125" style="104" bestFit="1" customWidth="1"/>
    <col min="19" max="19" width="11.140625" style="104" bestFit="1" customWidth="1"/>
    <col min="20" max="20" width="7.42578125" style="104" customWidth="1"/>
    <col min="21" max="21" width="10.5703125" style="104" customWidth="1"/>
    <col min="22" max="22" width="11.28515625" style="104" bestFit="1" customWidth="1"/>
    <col min="23" max="23" width="6.7109375" style="104" bestFit="1" customWidth="1"/>
    <col min="24" max="24" width="9.42578125" style="104" customWidth="1"/>
    <col min="25" max="25" width="11.28515625" style="104" customWidth="1"/>
    <col min="26" max="27" width="21.7109375" style="105"/>
    <col min="28" max="16384" width="21.7109375" style="104"/>
  </cols>
  <sheetData>
    <row r="1" spans="1:26" x14ac:dyDescent="0.25">
      <c r="A1" s="108" t="s">
        <v>149</v>
      </c>
    </row>
    <row r="3" spans="1:26" ht="15.75" x14ac:dyDescent="0.25">
      <c r="A3" s="109" t="s">
        <v>209</v>
      </c>
    </row>
    <row r="4" spans="1:26" x14ac:dyDescent="0.25">
      <c r="A4" s="106"/>
      <c r="B4" s="154" t="s">
        <v>1</v>
      </c>
      <c r="C4" s="154"/>
      <c r="D4" s="154" t="s">
        <v>2</v>
      </c>
      <c r="E4" s="154"/>
      <c r="F4" s="154"/>
      <c r="G4" s="154" t="s">
        <v>3</v>
      </c>
      <c r="H4" s="154"/>
      <c r="I4" s="154"/>
      <c r="J4" s="154" t="s">
        <v>4</v>
      </c>
      <c r="K4" s="154"/>
      <c r="L4" s="154"/>
      <c r="M4" s="154" t="s">
        <v>5</v>
      </c>
      <c r="N4" s="154"/>
      <c r="O4" s="154"/>
      <c r="P4" s="154" t="s">
        <v>6</v>
      </c>
      <c r="Q4" s="154"/>
      <c r="R4" s="154"/>
      <c r="S4" s="154" t="s">
        <v>7</v>
      </c>
      <c r="T4" s="154"/>
      <c r="U4" s="154"/>
      <c r="V4" s="154" t="s">
        <v>196</v>
      </c>
      <c r="W4" s="154"/>
      <c r="X4" s="154"/>
      <c r="Y4" s="100"/>
    </row>
    <row r="5" spans="1:26" ht="75" x14ac:dyDescent="0.25">
      <c r="A5" s="98" t="s">
        <v>15</v>
      </c>
      <c r="B5" s="98" t="s">
        <v>14</v>
      </c>
      <c r="C5" s="98" t="s">
        <v>150</v>
      </c>
      <c r="D5" s="98" t="s">
        <v>14</v>
      </c>
      <c r="E5" s="98" t="s">
        <v>150</v>
      </c>
      <c r="F5" s="99" t="s">
        <v>195</v>
      </c>
      <c r="G5" s="98" t="s">
        <v>14</v>
      </c>
      <c r="H5" s="98" t="s">
        <v>150</v>
      </c>
      <c r="I5" s="99" t="s">
        <v>195</v>
      </c>
      <c r="J5" s="98" t="s">
        <v>14</v>
      </c>
      <c r="K5" s="98" t="s">
        <v>150</v>
      </c>
      <c r="L5" s="99" t="s">
        <v>195</v>
      </c>
      <c r="M5" s="98" t="s">
        <v>14</v>
      </c>
      <c r="N5" s="98" t="s">
        <v>150</v>
      </c>
      <c r="O5" s="99" t="s">
        <v>195</v>
      </c>
      <c r="P5" s="98" t="s">
        <v>14</v>
      </c>
      <c r="Q5" s="98" t="s">
        <v>150</v>
      </c>
      <c r="R5" s="99" t="s">
        <v>195</v>
      </c>
      <c r="S5" s="98" t="s">
        <v>14</v>
      </c>
      <c r="T5" s="98" t="s">
        <v>150</v>
      </c>
      <c r="U5" s="99" t="s">
        <v>195</v>
      </c>
      <c r="V5" s="98" t="s">
        <v>14</v>
      </c>
      <c r="W5" s="98" t="s">
        <v>150</v>
      </c>
      <c r="X5" s="99" t="s">
        <v>195</v>
      </c>
      <c r="Y5" s="99" t="s">
        <v>200</v>
      </c>
    </row>
    <row r="6" spans="1:26" x14ac:dyDescent="0.25">
      <c r="A6" s="110" t="s">
        <v>16</v>
      </c>
      <c r="B6" s="111">
        <v>4142.62</v>
      </c>
      <c r="C6" s="112">
        <f>B6/B12</f>
        <v>2.2518755242321724E-3</v>
      </c>
      <c r="D6" s="111">
        <v>4078.38</v>
      </c>
      <c r="E6" s="112">
        <f>D6/D12</f>
        <v>2.1830462068050641E-3</v>
      </c>
      <c r="F6" s="113">
        <f t="shared" ref="F6:F12" si="0">(D6-B6)/B6</f>
        <v>-1.5507094544032467E-2</v>
      </c>
      <c r="G6" s="111">
        <v>4314.49</v>
      </c>
      <c r="H6" s="112">
        <f>G6/G12</f>
        <v>2.2802665188238033E-3</v>
      </c>
      <c r="I6" s="113">
        <f>(G6-D6)/D6</f>
        <v>5.7893084999435969E-2</v>
      </c>
      <c r="J6" s="111">
        <v>4360.42</v>
      </c>
      <c r="K6" s="112">
        <f>J6/J12</f>
        <v>2.273801950724773E-3</v>
      </c>
      <c r="L6" s="113">
        <f>(J6-G6)/G6</f>
        <v>1.0645522414004968E-2</v>
      </c>
      <c r="M6" s="111">
        <v>4313.2700000000004</v>
      </c>
      <c r="N6" s="112">
        <f>M6/M12</f>
        <v>2.2070642214307937E-3</v>
      </c>
      <c r="O6" s="113">
        <f>(M6-J6)/J6</f>
        <v>-1.0813178547020616E-2</v>
      </c>
      <c r="P6" s="114">
        <v>4544.0200000000004</v>
      </c>
      <c r="Q6" s="115">
        <f>P6/P12</f>
        <v>2.3001931161556978E-3</v>
      </c>
      <c r="R6" s="94">
        <f>(P6-M6)/M6</f>
        <v>5.3497694324723462E-2</v>
      </c>
      <c r="S6" s="111">
        <v>4732.0200000000004</v>
      </c>
      <c r="T6" s="112">
        <f>S6/S12</f>
        <v>2.3554856899373599E-3</v>
      </c>
      <c r="U6" s="113">
        <f>(S6-P6)/P6</f>
        <v>4.1373057336895523E-2</v>
      </c>
      <c r="V6" s="111">
        <v>4854.3900000000003</v>
      </c>
      <c r="W6" s="112">
        <f>V6/V12</f>
        <v>2.3593443958254742E-3</v>
      </c>
      <c r="X6" s="113">
        <f>(V6-S6)/S6</f>
        <v>2.5859992138663801E-2</v>
      </c>
      <c r="Y6" s="105">
        <f t="shared" ref="Y6:Y12" si="1">(V6-B6)/B6</f>
        <v>0.17181638673110264</v>
      </c>
    </row>
    <row r="7" spans="1:26" x14ac:dyDescent="0.25">
      <c r="A7" s="110" t="s">
        <v>17</v>
      </c>
      <c r="B7" s="111">
        <v>55528.87</v>
      </c>
      <c r="C7" s="112">
        <f>B7/B12</f>
        <v>3.018478722191998E-2</v>
      </c>
      <c r="D7" s="111">
        <v>57395.34</v>
      </c>
      <c r="E7" s="112">
        <f>D7/D12</f>
        <v>3.0722168918856742E-2</v>
      </c>
      <c r="F7" s="113">
        <f t="shared" si="0"/>
        <v>3.3612605478915633E-2</v>
      </c>
      <c r="G7" s="111">
        <v>59320.45</v>
      </c>
      <c r="H7" s="112">
        <f>G7/G12</f>
        <v>3.1351662888675483E-2</v>
      </c>
      <c r="I7" s="113">
        <f>(G7-D7)/D7</f>
        <v>3.3541224775391183E-2</v>
      </c>
      <c r="J7" s="111">
        <v>59833.35</v>
      </c>
      <c r="K7" s="112">
        <f>J7/J12</f>
        <v>3.1200936595189934E-2</v>
      </c>
      <c r="L7" s="113">
        <f>(J7-G7)/G7</f>
        <v>8.6462594265552858E-3</v>
      </c>
      <c r="M7" s="111">
        <v>61194.28</v>
      </c>
      <c r="N7" s="112">
        <f>M7/M12</f>
        <v>3.1312601794976427E-2</v>
      </c>
      <c r="O7" s="113">
        <f>(M7-J7)/J7</f>
        <v>2.2745341853665228E-2</v>
      </c>
      <c r="P7" s="114">
        <v>61286.51</v>
      </c>
      <c r="Q7" s="115">
        <f>P7/P12</f>
        <v>3.1023368826547271E-2</v>
      </c>
      <c r="R7" s="94">
        <f>(P7-M7)/M7</f>
        <v>1.5071670097271052E-3</v>
      </c>
      <c r="S7" s="111">
        <v>63260.160000000003</v>
      </c>
      <c r="T7" s="112">
        <f>S7/S12</f>
        <v>3.1489385425917005E-2</v>
      </c>
      <c r="U7" s="113">
        <f>(S7-P7)/P7</f>
        <v>3.2203661131952228E-2</v>
      </c>
      <c r="V7" s="111">
        <v>64599.519999999997</v>
      </c>
      <c r="W7" s="112">
        <f>V7/V12</f>
        <v>3.1396841927619254E-2</v>
      </c>
      <c r="X7" s="113">
        <f>(V7-S7)/S7</f>
        <v>2.1172251224151079E-2</v>
      </c>
      <c r="Y7" s="105">
        <f t="shared" si="1"/>
        <v>0.16335016361759197</v>
      </c>
    </row>
    <row r="8" spans="1:26" x14ac:dyDescent="0.25">
      <c r="A8" s="110" t="s">
        <v>18</v>
      </c>
      <c r="B8" s="103">
        <v>368821.59</v>
      </c>
      <c r="C8" s="113">
        <f>B8/B12</f>
        <v>0.2004867236988653</v>
      </c>
      <c r="D8" s="103">
        <v>371383.33</v>
      </c>
      <c r="E8" s="113">
        <f>D8/D12</f>
        <v>0.19879142449382681</v>
      </c>
      <c r="F8" s="113">
        <f t="shared" si="0"/>
        <v>6.9457430623841472E-3</v>
      </c>
      <c r="G8" s="103">
        <v>382974.19</v>
      </c>
      <c r="H8" s="113">
        <f>G8/G12</f>
        <v>0.20240705692461125</v>
      </c>
      <c r="I8" s="113">
        <f t="shared" ref="I8:I12" si="2">(G8-D8)/D8</f>
        <v>3.1209963031997117E-2</v>
      </c>
      <c r="J8" s="103">
        <v>393506.74</v>
      </c>
      <c r="K8" s="113">
        <f>J8/J12</f>
        <v>0.20519958926785631</v>
      </c>
      <c r="L8" s="113">
        <f t="shared" ref="L8:L12" si="3">(J8-G8)/G8</f>
        <v>2.7501983880428047E-2</v>
      </c>
      <c r="M8" s="103">
        <v>410552.24</v>
      </c>
      <c r="N8" s="113">
        <f>M8/M12</f>
        <v>0.21007615102515453</v>
      </c>
      <c r="O8" s="113">
        <f t="shared" ref="O8:O12" si="4">(M8-J8)/J8</f>
        <v>4.3316920060886381E-2</v>
      </c>
      <c r="P8" s="116">
        <v>420977.18</v>
      </c>
      <c r="Q8" s="94">
        <f>P8/P12</f>
        <v>0.21309959276029553</v>
      </c>
      <c r="R8" s="94">
        <f t="shared" ref="R8:R12" si="5">(P8-M8)/M8</f>
        <v>2.5392481112756812E-2</v>
      </c>
      <c r="S8" s="103">
        <v>435675.45</v>
      </c>
      <c r="T8" s="113">
        <f>S8/S12</f>
        <v>0.21686875540086892</v>
      </c>
      <c r="U8" s="113">
        <f t="shared" ref="U8:U12" si="6">(S8-P8)/P8</f>
        <v>3.4914647867611302E-2</v>
      </c>
      <c r="V8" s="103">
        <v>452787.78</v>
      </c>
      <c r="W8" s="113">
        <f>V8/V12</f>
        <v>0.22006520103272662</v>
      </c>
      <c r="X8" s="113">
        <f t="shared" ref="X8:X9" si="7">(V8-S8)/S8</f>
        <v>3.9277700866551045E-2</v>
      </c>
      <c r="Y8" s="105">
        <f t="shared" si="1"/>
        <v>0.2276607234408376</v>
      </c>
    </row>
    <row r="9" spans="1:26" x14ac:dyDescent="0.25">
      <c r="A9" s="110" t="s">
        <v>19</v>
      </c>
      <c r="B9" s="111">
        <v>24889.17</v>
      </c>
      <c r="C9" s="112">
        <f>B6/B12</f>
        <v>2.2518755242321724E-3</v>
      </c>
      <c r="D9" s="111">
        <v>25218.84</v>
      </c>
      <c r="E9" s="112">
        <f>D6/D12</f>
        <v>2.1830462068050641E-3</v>
      </c>
      <c r="F9" s="113">
        <f t="shared" si="0"/>
        <v>1.3245520039438918E-2</v>
      </c>
      <c r="G9" s="111">
        <v>25939</v>
      </c>
      <c r="H9" s="112">
        <f>G6/G12</f>
        <v>2.2802665188238033E-3</v>
      </c>
      <c r="I9" s="113">
        <f t="shared" si="2"/>
        <v>2.8556428447938122E-2</v>
      </c>
      <c r="J9" s="111">
        <v>26526.1</v>
      </c>
      <c r="K9" s="112">
        <f>J6/J12</f>
        <v>2.273801950724773E-3</v>
      </c>
      <c r="L9" s="113">
        <f t="shared" si="3"/>
        <v>2.2633871776090001E-2</v>
      </c>
      <c r="M9" s="111">
        <v>28033.78</v>
      </c>
      <c r="N9" s="112">
        <f>M6/M12</f>
        <v>2.2070642214307937E-3</v>
      </c>
      <c r="O9" s="113">
        <f t="shared" si="4"/>
        <v>5.6837605226550465E-2</v>
      </c>
      <c r="P9" s="114">
        <v>29159.27</v>
      </c>
      <c r="Q9" s="115">
        <f>P6/P12</f>
        <v>2.3001931161556978E-3</v>
      </c>
      <c r="R9" s="94">
        <f t="shared" si="5"/>
        <v>4.0147636173216802E-2</v>
      </c>
      <c r="S9" s="111">
        <v>29924.26</v>
      </c>
      <c r="T9" s="112">
        <f>S6/S12</f>
        <v>2.3554856899373599E-3</v>
      </c>
      <c r="U9" s="113">
        <f t="shared" si="6"/>
        <v>2.6234881737437116E-2</v>
      </c>
      <c r="V9" s="111">
        <v>32288.91</v>
      </c>
      <c r="W9" s="112">
        <f>V6/V12</f>
        <v>2.3593443958254742E-3</v>
      </c>
      <c r="X9" s="113">
        <f t="shared" si="7"/>
        <v>7.9021168777440157E-2</v>
      </c>
      <c r="Y9" s="105">
        <f t="shared" si="1"/>
        <v>0.29730762415942363</v>
      </c>
    </row>
    <row r="10" spans="1:26" ht="30" x14ac:dyDescent="0.25">
      <c r="A10" s="117" t="s">
        <v>20</v>
      </c>
      <c r="B10" s="111">
        <v>1386248.74</v>
      </c>
      <c r="C10" s="112">
        <f>B10/B12</f>
        <v>0.75354717741518373</v>
      </c>
      <c r="D10" s="111">
        <v>1410130.1</v>
      </c>
      <c r="E10" s="112">
        <f>D10/D12</f>
        <v>0.75480439927290888</v>
      </c>
      <c r="F10" s="113">
        <f t="shared" si="0"/>
        <v>1.7227326749454864E-2</v>
      </c>
      <c r="G10" s="111">
        <v>1419550.87</v>
      </c>
      <c r="H10" s="112">
        <f>G10/G12</f>
        <v>0.7502519001384178</v>
      </c>
      <c r="I10" s="113">
        <f t="shared" si="2"/>
        <v>6.6807807307992491E-3</v>
      </c>
      <c r="J10" s="111">
        <v>1433451.4</v>
      </c>
      <c r="K10" s="112">
        <f>J10/J12</f>
        <v>0.74749326660944504</v>
      </c>
      <c r="L10" s="113">
        <f t="shared" si="3"/>
        <v>9.7922027972127505E-3</v>
      </c>
      <c r="M10" s="111">
        <v>1450208.42</v>
      </c>
      <c r="N10" s="112">
        <f>M10/M12</f>
        <v>0.74205953195595942</v>
      </c>
      <c r="O10" s="113">
        <f t="shared" si="4"/>
        <v>1.1689981257822916E-2</v>
      </c>
      <c r="P10" s="114">
        <v>1459528.02</v>
      </c>
      <c r="Q10" s="115">
        <f>P10/P12</f>
        <v>0.73881635741927976</v>
      </c>
      <c r="R10" s="94">
        <f t="shared" si="5"/>
        <v>6.4263866293095264E-3</v>
      </c>
      <c r="S10" s="111">
        <v>1475344.11</v>
      </c>
      <c r="T10" s="112">
        <f>S10/S12</f>
        <v>0.73439079691936437</v>
      </c>
      <c r="U10" s="113">
        <f t="shared" si="6"/>
        <v>1.0836441495655619E-2</v>
      </c>
      <c r="V10" s="111">
        <v>1502985.89</v>
      </c>
      <c r="W10" s="112">
        <f>V10/V12</f>
        <v>0.73048546502779177</v>
      </c>
      <c r="X10" s="113">
        <f>(V10-S10)/S10</f>
        <v>1.8735818859235351E-2</v>
      </c>
      <c r="Y10" s="105">
        <f t="shared" si="1"/>
        <v>8.4210824963490971E-2</v>
      </c>
      <c r="Z10" s="144"/>
    </row>
    <row r="11" spans="1:26" x14ac:dyDescent="0.25">
      <c r="A11" s="118" t="s">
        <v>205</v>
      </c>
      <c r="B11" s="103">
        <f>SUM(B6:B9)</f>
        <v>453382.25</v>
      </c>
      <c r="C11" s="113">
        <f>B11/B12</f>
        <v>0.24645282258481632</v>
      </c>
      <c r="D11" s="103">
        <f>SUM(D6:D9)</f>
        <v>458075.89</v>
      </c>
      <c r="E11" s="113">
        <f>D11/D12</f>
        <v>0.2451956007270911</v>
      </c>
      <c r="F11" s="113">
        <f t="shared" si="0"/>
        <v>1.0352500566574925E-2</v>
      </c>
      <c r="G11" s="103">
        <f>SUM(G6:G9)</f>
        <v>472548.13</v>
      </c>
      <c r="H11" s="113">
        <f>G11/G12</f>
        <v>0.24974809986158231</v>
      </c>
      <c r="I11" s="113">
        <f>(G11-D11)/D11</f>
        <v>3.159354228400886E-2</v>
      </c>
      <c r="J11" s="103">
        <f>SUM(J6:J9)</f>
        <v>484226.61</v>
      </c>
      <c r="K11" s="113">
        <f>J11/J12</f>
        <v>0.25250673339055496</v>
      </c>
      <c r="L11" s="113">
        <f>(J11-G11)/G11</f>
        <v>2.4713842376225214E-2</v>
      </c>
      <c r="M11" s="103">
        <f>SUM(M6:M9)</f>
        <v>504093.56999999995</v>
      </c>
      <c r="N11" s="113">
        <f>M11/M12</f>
        <v>0.25794046804404064</v>
      </c>
      <c r="O11" s="113">
        <f t="shared" si="4"/>
        <v>4.1028228498223102E-2</v>
      </c>
      <c r="P11" s="103">
        <f>SUM(P6:P9)</f>
        <v>515966.98</v>
      </c>
      <c r="Q11" s="113">
        <f>P11/P12</f>
        <v>0.26118364258072024</v>
      </c>
      <c r="R11" s="113">
        <f>(P11-M11)/M11</f>
        <v>2.3553980266005047E-2</v>
      </c>
      <c r="S11" s="103">
        <f>SUM(S6:S9)</f>
        <v>533591.89</v>
      </c>
      <c r="T11" s="113">
        <f>S11/S12</f>
        <v>0.26560920308063574</v>
      </c>
      <c r="U11" s="113">
        <f>(S11-P11)/P11</f>
        <v>3.4158988236030211E-2</v>
      </c>
      <c r="V11" s="103">
        <f>SUM(V6:V9)</f>
        <v>554530.60000000009</v>
      </c>
      <c r="W11" s="113">
        <f>V11/V12</f>
        <v>0.26951453497220823</v>
      </c>
      <c r="X11" s="113">
        <f>(V11-S11)/S11</f>
        <v>3.9241057430614394E-2</v>
      </c>
      <c r="Y11" s="105">
        <f t="shared" si="1"/>
        <v>0.22309728711258567</v>
      </c>
    </row>
    <row r="12" spans="1:26" x14ac:dyDescent="0.25">
      <c r="A12" s="120" t="s">
        <v>21</v>
      </c>
      <c r="B12" s="101">
        <f>SUM(B6:B10)</f>
        <v>1839630.99</v>
      </c>
      <c r="C12" s="101"/>
      <c r="D12" s="101">
        <f>SUM(D6:D10)</f>
        <v>1868205.9900000002</v>
      </c>
      <c r="E12" s="101"/>
      <c r="F12" s="121">
        <f t="shared" si="0"/>
        <v>1.5533006431904169E-2</v>
      </c>
      <c r="G12" s="101">
        <f>SUM(G6:G10)</f>
        <v>1892099</v>
      </c>
      <c r="H12" s="101"/>
      <c r="I12" s="121">
        <f t="shared" si="2"/>
        <v>1.2789280265609134E-2</v>
      </c>
      <c r="J12" s="101">
        <f>SUM(J6:J10)</f>
        <v>1917678.0099999998</v>
      </c>
      <c r="K12" s="101"/>
      <c r="L12" s="121">
        <f t="shared" si="3"/>
        <v>1.3518853928890495E-2</v>
      </c>
      <c r="M12" s="101">
        <f>SUM(M6:M10)</f>
        <v>1954301.9899999998</v>
      </c>
      <c r="N12" s="101"/>
      <c r="O12" s="121">
        <f t="shared" si="4"/>
        <v>1.9098086231900832E-2</v>
      </c>
      <c r="P12" s="101">
        <f>SUM(P6:P10)</f>
        <v>1975495</v>
      </c>
      <c r="Q12" s="65"/>
      <c r="R12" s="64">
        <f t="shared" si="5"/>
        <v>1.0844286148426962E-2</v>
      </c>
      <c r="S12" s="101">
        <f>SUM(S6:S10)</f>
        <v>2008936</v>
      </c>
      <c r="T12" s="101"/>
      <c r="U12" s="121">
        <f t="shared" si="6"/>
        <v>1.6927909207565699E-2</v>
      </c>
      <c r="V12" s="101">
        <f>SUM(V6:V10)</f>
        <v>2057516.49</v>
      </c>
      <c r="W12" s="97"/>
      <c r="X12" s="64">
        <f>(V12-S12)/S12</f>
        <v>2.418219893515771E-2</v>
      </c>
      <c r="Y12" s="102">
        <f t="shared" si="1"/>
        <v>0.11843978557895461</v>
      </c>
    </row>
    <row r="13" spans="1:26" x14ac:dyDescent="0.25">
      <c r="A13" s="95"/>
      <c r="B13" s="103"/>
      <c r="C13" s="103"/>
      <c r="D13" s="103"/>
      <c r="E13" s="103"/>
      <c r="F13" s="113"/>
      <c r="G13" s="103"/>
      <c r="H13" s="103"/>
      <c r="I13" s="113"/>
      <c r="J13" s="103"/>
      <c r="K13" s="103"/>
      <c r="L13" s="113"/>
      <c r="M13" s="103"/>
      <c r="N13" s="103"/>
      <c r="O13" s="113"/>
      <c r="P13" s="103"/>
      <c r="Q13" s="116"/>
      <c r="R13" s="94"/>
      <c r="S13" s="103"/>
      <c r="T13" s="103"/>
      <c r="U13" s="113"/>
      <c r="V13" s="103"/>
      <c r="X13" s="94"/>
      <c r="Y13" s="105"/>
    </row>
    <row r="14" spans="1:26" x14ac:dyDescent="0.25">
      <c r="A14" s="106"/>
      <c r="B14" s="154" t="s">
        <v>1</v>
      </c>
      <c r="C14" s="154"/>
      <c r="D14" s="154" t="s">
        <v>2</v>
      </c>
      <c r="E14" s="154"/>
      <c r="F14" s="154"/>
      <c r="G14" s="154" t="s">
        <v>3</v>
      </c>
      <c r="H14" s="154"/>
      <c r="I14" s="154"/>
      <c r="J14" s="154" t="s">
        <v>4</v>
      </c>
      <c r="K14" s="154"/>
      <c r="L14" s="154"/>
      <c r="M14" s="154" t="s">
        <v>5</v>
      </c>
      <c r="N14" s="154"/>
      <c r="O14" s="154"/>
      <c r="P14" s="154" t="s">
        <v>6</v>
      </c>
      <c r="Q14" s="154"/>
      <c r="R14" s="154"/>
      <c r="S14" s="154" t="s">
        <v>7</v>
      </c>
      <c r="T14" s="154"/>
      <c r="U14" s="154"/>
      <c r="V14" s="154" t="s">
        <v>196</v>
      </c>
      <c r="W14" s="154"/>
      <c r="X14" s="154"/>
      <c r="Y14" s="100"/>
    </row>
    <row r="15" spans="1:26" ht="75" x14ac:dyDescent="0.25">
      <c r="A15" s="98" t="s">
        <v>22</v>
      </c>
      <c r="B15" s="98" t="s">
        <v>14</v>
      </c>
      <c r="C15" s="98" t="s">
        <v>150</v>
      </c>
      <c r="D15" s="98" t="s">
        <v>14</v>
      </c>
      <c r="E15" s="98" t="s">
        <v>150</v>
      </c>
      <c r="F15" s="99" t="s">
        <v>195</v>
      </c>
      <c r="G15" s="98" t="s">
        <v>14</v>
      </c>
      <c r="H15" s="98" t="s">
        <v>150</v>
      </c>
      <c r="I15" s="99" t="s">
        <v>195</v>
      </c>
      <c r="J15" s="98" t="s">
        <v>14</v>
      </c>
      <c r="K15" s="98" t="s">
        <v>150</v>
      </c>
      <c r="L15" s="99" t="s">
        <v>195</v>
      </c>
      <c r="M15" s="98" t="s">
        <v>14</v>
      </c>
      <c r="N15" s="98" t="s">
        <v>150</v>
      </c>
      <c r="O15" s="99" t="s">
        <v>195</v>
      </c>
      <c r="P15" s="98" t="s">
        <v>14</v>
      </c>
      <c r="Q15" s="98" t="s">
        <v>150</v>
      </c>
      <c r="R15" s="99" t="s">
        <v>195</v>
      </c>
      <c r="S15" s="98" t="s">
        <v>14</v>
      </c>
      <c r="T15" s="98" t="s">
        <v>150</v>
      </c>
      <c r="U15" s="99" t="s">
        <v>195</v>
      </c>
      <c r="V15" s="98" t="s">
        <v>14</v>
      </c>
      <c r="W15" s="98" t="s">
        <v>150</v>
      </c>
      <c r="X15" s="99" t="s">
        <v>195</v>
      </c>
      <c r="Y15" s="99" t="s">
        <v>200</v>
      </c>
    </row>
    <row r="16" spans="1:26" x14ac:dyDescent="0.25">
      <c r="A16" s="110" t="s">
        <v>16</v>
      </c>
      <c r="B16" s="111">
        <v>3196.52</v>
      </c>
      <c r="C16" s="112">
        <f>B16/B22</f>
        <v>3.3987925807751522E-3</v>
      </c>
      <c r="D16" s="111">
        <v>3397.41</v>
      </c>
      <c r="E16" s="112">
        <f>D16/D22</f>
        <v>3.6450766659592332E-3</v>
      </c>
      <c r="F16" s="113">
        <f t="shared" ref="F16:F22" si="8">(D16-B16)/B16</f>
        <v>6.2846470536708637E-2</v>
      </c>
      <c r="G16" s="111">
        <v>3534.14</v>
      </c>
      <c r="H16" s="112">
        <f>G16/G22</f>
        <v>3.6142276709608206E-3</v>
      </c>
      <c r="I16" s="113">
        <f>(G16-D16)/D16</f>
        <v>4.0245363379751049E-2</v>
      </c>
      <c r="J16" s="111">
        <v>3324.57</v>
      </c>
      <c r="K16" s="112">
        <f>J16/J22</f>
        <v>3.4391949277468759E-3</v>
      </c>
      <c r="L16" s="113">
        <f>(J16-G16)/G16</f>
        <v>-5.9298726139881193E-2</v>
      </c>
      <c r="M16" s="111">
        <v>3246.81</v>
      </c>
      <c r="N16" s="112">
        <f>M16/M22</f>
        <v>3.3860123538803763E-3</v>
      </c>
      <c r="O16" s="113">
        <f>(M16-J16)/J16</f>
        <v>-2.3389490971764834E-2</v>
      </c>
      <c r="P16" s="111">
        <v>3463.35</v>
      </c>
      <c r="Q16" s="112">
        <f>P16/P22</f>
        <v>3.620880043375913E-3</v>
      </c>
      <c r="R16" s="113">
        <f>(P16-M16)/M16</f>
        <v>6.6693154203664506E-2</v>
      </c>
      <c r="S16" s="111">
        <v>3498.96</v>
      </c>
      <c r="T16" s="112">
        <f>S16/S22</f>
        <v>3.6340221017747828E-3</v>
      </c>
      <c r="U16" s="113">
        <f>(S16-P16)/P16</f>
        <v>1.0281952444887213E-2</v>
      </c>
      <c r="V16" s="111">
        <v>3615.38</v>
      </c>
      <c r="W16" s="112">
        <f>V16/V22</f>
        <v>3.8574737815646491E-3</v>
      </c>
      <c r="X16" s="113">
        <f>(V16-S16)/S16</f>
        <v>3.3272743901044906E-2</v>
      </c>
      <c r="Y16" s="105">
        <f t="shared" ref="Y16:Y22" si="9">(V16-B16)/B16</f>
        <v>0.13103625192396737</v>
      </c>
    </row>
    <row r="17" spans="1:27" x14ac:dyDescent="0.25">
      <c r="A17" s="110" t="s">
        <v>17</v>
      </c>
      <c r="B17" s="111">
        <v>34135.550000000003</v>
      </c>
      <c r="C17" s="112">
        <f>B17/B22</f>
        <v>3.629561337976276E-2</v>
      </c>
      <c r="D17" s="111">
        <v>35541.11</v>
      </c>
      <c r="E17" s="112">
        <f>D17/D22</f>
        <v>3.8132009602400173E-2</v>
      </c>
      <c r="F17" s="113">
        <f t="shared" si="8"/>
        <v>4.1175841607942382E-2</v>
      </c>
      <c r="G17" s="111">
        <v>35250.31</v>
      </c>
      <c r="H17" s="112">
        <f>G17/G22</f>
        <v>3.6049122505601626E-2</v>
      </c>
      <c r="I17" s="113">
        <f>(G17-D17)/D17</f>
        <v>-8.1820742233431349E-3</v>
      </c>
      <c r="J17" s="111">
        <v>34556.120000000003</v>
      </c>
      <c r="K17" s="112">
        <f>J17/J22</f>
        <v>3.5747550097189225E-2</v>
      </c>
      <c r="L17" s="113">
        <f>(J17-G17)/G17</f>
        <v>-1.9693160145258157E-2</v>
      </c>
      <c r="M17" s="111">
        <v>35515.75</v>
      </c>
      <c r="N17" s="112">
        <f>M17/M22</f>
        <v>3.7038437191374604E-2</v>
      </c>
      <c r="O17" s="113">
        <f>(M17-J17)/J17</f>
        <v>2.7770189477290777E-2</v>
      </c>
      <c r="P17" s="111">
        <v>36017.06</v>
      </c>
      <c r="Q17" s="112">
        <f>P17/P22</f>
        <v>3.7655291488031199E-2</v>
      </c>
      <c r="R17" s="113">
        <f>(P17-M17)/M17</f>
        <v>1.4115146097154014E-2</v>
      </c>
      <c r="S17" s="111">
        <v>35375.550000000003</v>
      </c>
      <c r="T17" s="112">
        <f>S17/S22</f>
        <v>3.6741068935466234E-2</v>
      </c>
      <c r="U17" s="113">
        <f>(S17-P17)/P17</f>
        <v>-1.7811281653749494E-2</v>
      </c>
      <c r="V17" s="111">
        <v>35005.06</v>
      </c>
      <c r="W17" s="112">
        <f>V17/V22</f>
        <v>3.7349075663442692E-2</v>
      </c>
      <c r="X17" s="113">
        <f>(V17-S17)/S17</f>
        <v>-1.0473052715788312E-2</v>
      </c>
      <c r="Y17" s="105">
        <f t="shared" si="9"/>
        <v>2.5472271576113311E-2</v>
      </c>
    </row>
    <row r="18" spans="1:27" x14ac:dyDescent="0.25">
      <c r="A18" s="110" t="s">
        <v>18</v>
      </c>
      <c r="B18" s="103">
        <v>67827.83</v>
      </c>
      <c r="C18" s="113">
        <f>B18/B22</f>
        <v>7.2119907078347173E-2</v>
      </c>
      <c r="D18" s="103">
        <v>71412.38</v>
      </c>
      <c r="E18" s="113">
        <f>D18/D22</f>
        <v>7.6618247429251649E-2</v>
      </c>
      <c r="F18" s="113">
        <f t="shared" si="8"/>
        <v>5.2847776495282286E-2</v>
      </c>
      <c r="G18" s="103">
        <v>70500.89</v>
      </c>
      <c r="H18" s="113">
        <f>G18/G22</f>
        <v>7.2098521129713322E-2</v>
      </c>
      <c r="I18" s="113">
        <f t="shared" ref="I18:I22" si="10">(G18-D18)/D18</f>
        <v>-1.2763753287595304E-2</v>
      </c>
      <c r="J18" s="103">
        <v>72997.100000000006</v>
      </c>
      <c r="K18" s="113">
        <f>J18/J22</f>
        <v>7.5513902868711277E-2</v>
      </c>
      <c r="L18" s="113">
        <f t="shared" ref="L18:L22" si="11">(J18-G18)/G18</f>
        <v>3.5406787063255604E-2</v>
      </c>
      <c r="M18" s="103">
        <v>75738.25</v>
      </c>
      <c r="N18" s="113">
        <f>M18/M22</f>
        <v>7.8985419584540029E-2</v>
      </c>
      <c r="O18" s="113">
        <f t="shared" ref="O18:O22" si="12">(M18-J18)/J18</f>
        <v>3.7551491771590846E-2</v>
      </c>
      <c r="P18" s="103">
        <v>77380.78</v>
      </c>
      <c r="Q18" s="113">
        <f>P18/P22</f>
        <v>8.0900435140214527E-2</v>
      </c>
      <c r="R18" s="113">
        <f t="shared" ref="R18:R20" si="13">(P18-M18)/M18</f>
        <v>2.168692833541835E-2</v>
      </c>
      <c r="S18" s="103">
        <v>73871.789999999994</v>
      </c>
      <c r="T18" s="113">
        <f>S18/S22</f>
        <v>7.6723288507918166E-2</v>
      </c>
      <c r="U18" s="113">
        <f t="shared" ref="U18:U20" si="14">(S18-P18)/P18</f>
        <v>-4.5347048711579352E-2</v>
      </c>
      <c r="V18" s="103">
        <v>74797.61</v>
      </c>
      <c r="W18" s="113">
        <f>V18/V22</f>
        <v>7.9806222167157478E-2</v>
      </c>
      <c r="X18" s="113">
        <f>(V18-S18)/S18</f>
        <v>1.2532794995220869E-2</v>
      </c>
      <c r="Y18" s="105">
        <f t="shared" si="9"/>
        <v>0.10275693620155618</v>
      </c>
    </row>
    <row r="19" spans="1:27" x14ac:dyDescent="0.25">
      <c r="A19" s="110" t="s">
        <v>19</v>
      </c>
      <c r="B19" s="111">
        <v>67263.3</v>
      </c>
      <c r="C19" s="112">
        <f>B16/B22</f>
        <v>3.3987925807751522E-3</v>
      </c>
      <c r="D19" s="111">
        <v>72791.490000000005</v>
      </c>
      <c r="E19" s="112">
        <f>D16/D22</f>
        <v>3.6450766659592332E-3</v>
      </c>
      <c r="F19" s="113">
        <f t="shared" si="8"/>
        <v>8.218731462773908E-2</v>
      </c>
      <c r="G19" s="111">
        <v>75048.84</v>
      </c>
      <c r="H19" s="112">
        <f>G16/G22</f>
        <v>3.6142276709608206E-3</v>
      </c>
      <c r="I19" s="113">
        <f t="shared" si="10"/>
        <v>3.1011180015685778E-2</v>
      </c>
      <c r="J19" s="111">
        <v>77627.34</v>
      </c>
      <c r="K19" s="112">
        <f>J16/J22</f>
        <v>3.4391949277468759E-3</v>
      </c>
      <c r="L19" s="113">
        <f t="shared" si="11"/>
        <v>3.4357626313744491E-2</v>
      </c>
      <c r="M19" s="111">
        <v>76163.399999999994</v>
      </c>
      <c r="N19" s="112">
        <f>M16/M22</f>
        <v>3.3860123538803763E-3</v>
      </c>
      <c r="O19" s="113">
        <f t="shared" si="12"/>
        <v>-1.8858561944799377E-2</v>
      </c>
      <c r="P19" s="111">
        <v>79613.81</v>
      </c>
      <c r="Q19" s="112">
        <f>P16/P22</f>
        <v>3.620880043375913E-3</v>
      </c>
      <c r="R19" s="113">
        <f t="shared" si="13"/>
        <v>4.5302730707925377E-2</v>
      </c>
      <c r="S19" s="111">
        <v>82219.210000000006</v>
      </c>
      <c r="T19" s="112">
        <f>S16/S22</f>
        <v>3.6340221017747828E-3</v>
      </c>
      <c r="U19" s="113">
        <f t="shared" si="14"/>
        <v>3.2725478155109129E-2</v>
      </c>
      <c r="V19" s="111">
        <v>85913.87</v>
      </c>
      <c r="W19" s="112">
        <f>V16/V22</f>
        <v>3.8574737815646491E-3</v>
      </c>
      <c r="X19" s="113">
        <f t="shared" ref="X19:X22" si="15">(V19-S19)/S19</f>
        <v>4.4936700316142525E-2</v>
      </c>
      <c r="Y19" s="105">
        <f t="shared" si="9"/>
        <v>0.27727705896082994</v>
      </c>
    </row>
    <row r="20" spans="1:27" s="74" customFormat="1" ht="30" x14ac:dyDescent="0.25">
      <c r="A20" s="117" t="s">
        <v>20</v>
      </c>
      <c r="B20" s="111">
        <v>805395.8</v>
      </c>
      <c r="C20" s="112">
        <f>B20/B22</f>
        <v>0.856360438735709</v>
      </c>
      <c r="D20" s="111">
        <v>787850.6</v>
      </c>
      <c r="E20" s="112">
        <f>D20/D22</f>
        <v>0.84528385985853383</v>
      </c>
      <c r="F20" s="113">
        <f t="shared" si="8"/>
        <v>-2.178456853139794E-2</v>
      </c>
      <c r="G20" s="111">
        <v>793506.82</v>
      </c>
      <c r="H20" s="112">
        <f>G20/G22</f>
        <v>0.81148859579420374</v>
      </c>
      <c r="I20" s="113">
        <f t="shared" si="10"/>
        <v>7.1793053149924266E-3</v>
      </c>
      <c r="J20" s="111">
        <v>778165.87</v>
      </c>
      <c r="K20" s="112">
        <f>J20/J22</f>
        <v>0.80499556726125021</v>
      </c>
      <c r="L20" s="113">
        <f t="shared" si="11"/>
        <v>-1.9333104156559051E-2</v>
      </c>
      <c r="M20" s="111">
        <v>768224.79</v>
      </c>
      <c r="N20" s="112">
        <f>M20/M22</f>
        <v>0.80116133358501351</v>
      </c>
      <c r="O20" s="113">
        <f t="shared" si="12"/>
        <v>-1.2775014149618201E-2</v>
      </c>
      <c r="P20" s="111">
        <v>760018.99</v>
      </c>
      <c r="Q20" s="112">
        <f>P20/P22</f>
        <v>0.79458835909674663</v>
      </c>
      <c r="R20" s="113">
        <f t="shared" si="13"/>
        <v>-1.0681508989055203E-2</v>
      </c>
      <c r="S20" s="111">
        <v>767868.48</v>
      </c>
      <c r="T20" s="112">
        <f>S20/S22</f>
        <v>0.7975086961772091</v>
      </c>
      <c r="U20" s="113">
        <f t="shared" si="14"/>
        <v>1.0328018251228158E-2</v>
      </c>
      <c r="V20" s="111">
        <v>737908.41</v>
      </c>
      <c r="W20" s="112">
        <f>V20/V22</f>
        <v>0.78732037704779523</v>
      </c>
      <c r="X20" s="113">
        <f t="shared" si="15"/>
        <v>-3.9017189506202872E-2</v>
      </c>
      <c r="Y20" s="105">
        <f t="shared" si="9"/>
        <v>-8.379406746347573E-2</v>
      </c>
      <c r="Z20" s="105"/>
      <c r="AA20" s="105"/>
    </row>
    <row r="21" spans="1:27" s="74" customFormat="1" x14ac:dyDescent="0.25">
      <c r="A21" s="118" t="s">
        <v>205</v>
      </c>
      <c r="B21" s="103">
        <f>SUM(B16:B19)</f>
        <v>172423.2</v>
      </c>
      <c r="C21" s="113">
        <f>B21/B22</f>
        <v>0.18333396722482895</v>
      </c>
      <c r="D21" s="103">
        <f>SUM(D16:D19)</f>
        <v>183142.39</v>
      </c>
      <c r="E21" s="113">
        <f>D21/D22</f>
        <v>0.19649322640982561</v>
      </c>
      <c r="F21" s="113">
        <f t="shared" si="8"/>
        <v>6.216791011882393E-2</v>
      </c>
      <c r="G21" s="103">
        <f>SUM(G16:G19)</f>
        <v>184334.18</v>
      </c>
      <c r="H21" s="113">
        <f>G21/G22</f>
        <v>0.18851140420579623</v>
      </c>
      <c r="I21" s="113">
        <f>(G21-D21)/D21</f>
        <v>6.5074502959144463E-3</v>
      </c>
      <c r="J21" s="103">
        <f>SUM(J16:J19)</f>
        <v>188505.13</v>
      </c>
      <c r="K21" s="113">
        <f>J21/J22</f>
        <v>0.19500443273874979</v>
      </c>
      <c r="L21" s="113">
        <f>(J21-G21)/G21</f>
        <v>2.2627111260646354E-2</v>
      </c>
      <c r="M21" s="103">
        <f>SUM(M16:M19)</f>
        <v>190664.21</v>
      </c>
      <c r="N21" s="113">
        <f>M21/M22</f>
        <v>0.19883866641498651</v>
      </c>
      <c r="O21" s="113">
        <f t="shared" si="12"/>
        <v>1.1453693594439511E-2</v>
      </c>
      <c r="P21" s="103">
        <f>SUM(P16:P19)</f>
        <v>196475</v>
      </c>
      <c r="Q21" s="113">
        <f>P21/P22</f>
        <v>0.20541164090325334</v>
      </c>
      <c r="R21" s="113">
        <f>(P21-M21)/M21</f>
        <v>3.0476564007476854E-2</v>
      </c>
      <c r="S21" s="103">
        <f>SUM(S16:S19)</f>
        <v>194965.51</v>
      </c>
      <c r="T21" s="113">
        <f>S21/S22</f>
        <v>0.2024913038227909</v>
      </c>
      <c r="U21" s="113">
        <f>(S21-P21)/P21</f>
        <v>-7.6828604148109969E-3</v>
      </c>
      <c r="V21" s="103">
        <f>SUM(V16:V19)</f>
        <v>199331.91999999998</v>
      </c>
      <c r="W21" s="113">
        <f>V21/V22</f>
        <v>0.21267962295220477</v>
      </c>
      <c r="X21" s="113">
        <f>(V21-S21)/S21</f>
        <v>2.2395807340487937E-2</v>
      </c>
      <c r="Y21" s="105">
        <f t="shared" si="9"/>
        <v>0.15606206125393782</v>
      </c>
      <c r="Z21" s="79"/>
      <c r="AA21" s="79"/>
    </row>
    <row r="22" spans="1:27" s="74" customFormat="1" x14ac:dyDescent="0.25">
      <c r="A22" s="122" t="s">
        <v>23</v>
      </c>
      <c r="B22" s="65">
        <f>SUM(B18:B20)</f>
        <v>940486.93</v>
      </c>
      <c r="C22" s="65"/>
      <c r="D22" s="65">
        <f>SUM(D18:D20)</f>
        <v>932054.47</v>
      </c>
      <c r="E22" s="65"/>
      <c r="F22" s="64">
        <f t="shared" si="8"/>
        <v>-8.9660576144317914E-3</v>
      </c>
      <c r="G22" s="65">
        <f>SUM(G16:G20)</f>
        <v>977841</v>
      </c>
      <c r="H22" s="65"/>
      <c r="I22" s="64">
        <f t="shared" si="10"/>
        <v>4.9124307080464974E-2</v>
      </c>
      <c r="J22" s="65">
        <f>SUM(J16:J20)</f>
        <v>966671</v>
      </c>
      <c r="K22" s="65"/>
      <c r="L22" s="64">
        <f t="shared" si="11"/>
        <v>-1.1423125027484018E-2</v>
      </c>
      <c r="M22" s="65">
        <f>SUM(M16:M20)</f>
        <v>958889</v>
      </c>
      <c r="N22" s="65"/>
      <c r="O22" s="64">
        <f t="shared" si="12"/>
        <v>-8.0503087399953037E-3</v>
      </c>
      <c r="P22" s="65">
        <f>SUM(P16:P20)</f>
        <v>956493.99</v>
      </c>
      <c r="Q22" s="65"/>
      <c r="R22" s="64">
        <f>(P22-M22)/M22</f>
        <v>-2.497692642214072E-3</v>
      </c>
      <c r="S22" s="65">
        <f>SUM(S16:S20)</f>
        <v>962833.99</v>
      </c>
      <c r="T22" s="65"/>
      <c r="U22" s="64">
        <f>(S22-P22)/P22</f>
        <v>6.6283741103276561E-3</v>
      </c>
      <c r="V22" s="65">
        <f>SUM(V16:V20)</f>
        <v>937240.33000000007</v>
      </c>
      <c r="W22" s="63"/>
      <c r="X22" s="64">
        <f t="shared" si="15"/>
        <v>-2.6581591703051445E-2</v>
      </c>
      <c r="Y22" s="107">
        <f t="shared" si="9"/>
        <v>-3.4520415929650151E-3</v>
      </c>
      <c r="Z22" s="79"/>
      <c r="AA22" s="79"/>
    </row>
    <row r="23" spans="1:27" x14ac:dyDescent="0.25">
      <c r="A23" s="93"/>
      <c r="B23" s="116"/>
      <c r="C23" s="116"/>
      <c r="D23" s="116"/>
      <c r="E23" s="116"/>
      <c r="F23" s="94"/>
      <c r="G23" s="116"/>
      <c r="H23" s="116"/>
      <c r="I23" s="94"/>
      <c r="J23" s="116"/>
      <c r="K23" s="116"/>
      <c r="L23" s="94"/>
      <c r="M23" s="116"/>
      <c r="N23" s="116"/>
      <c r="O23" s="94"/>
      <c r="P23" s="116"/>
      <c r="Q23" s="116"/>
      <c r="R23" s="94"/>
      <c r="S23" s="116"/>
      <c r="T23" s="116"/>
      <c r="U23" s="94"/>
      <c r="V23" s="116"/>
      <c r="W23" s="74"/>
      <c r="X23" s="94"/>
      <c r="Y23" s="79"/>
    </row>
    <row r="24" spans="1:27" x14ac:dyDescent="0.25">
      <c r="A24" s="106"/>
      <c r="B24" s="154" t="s">
        <v>1</v>
      </c>
      <c r="C24" s="154"/>
      <c r="D24" s="154" t="s">
        <v>2</v>
      </c>
      <c r="E24" s="154"/>
      <c r="F24" s="154"/>
      <c r="G24" s="154" t="s">
        <v>3</v>
      </c>
      <c r="H24" s="154"/>
      <c r="I24" s="154"/>
      <c r="J24" s="154" t="s">
        <v>4</v>
      </c>
      <c r="K24" s="154"/>
      <c r="L24" s="154"/>
      <c r="M24" s="154" t="s">
        <v>5</v>
      </c>
      <c r="N24" s="154"/>
      <c r="O24" s="154"/>
      <c r="P24" s="154" t="s">
        <v>6</v>
      </c>
      <c r="Q24" s="154"/>
      <c r="R24" s="154"/>
      <c r="S24" s="154" t="s">
        <v>7</v>
      </c>
      <c r="T24" s="154"/>
      <c r="U24" s="154"/>
      <c r="V24" s="154" t="s">
        <v>196</v>
      </c>
      <c r="W24" s="154"/>
      <c r="X24" s="154"/>
      <c r="Y24" s="100"/>
    </row>
    <row r="25" spans="1:27" ht="75" x14ac:dyDescent="0.25">
      <c r="A25" s="98" t="s">
        <v>24</v>
      </c>
      <c r="B25" s="98" t="s">
        <v>14</v>
      </c>
      <c r="C25" s="98" t="s">
        <v>150</v>
      </c>
      <c r="D25" s="98" t="s">
        <v>14</v>
      </c>
      <c r="E25" s="98" t="s">
        <v>150</v>
      </c>
      <c r="F25" s="99" t="s">
        <v>195</v>
      </c>
      <c r="G25" s="98" t="s">
        <v>14</v>
      </c>
      <c r="H25" s="98" t="s">
        <v>150</v>
      </c>
      <c r="I25" s="99" t="s">
        <v>195</v>
      </c>
      <c r="J25" s="98" t="s">
        <v>14</v>
      </c>
      <c r="K25" s="98" t="s">
        <v>150</v>
      </c>
      <c r="L25" s="99" t="s">
        <v>195</v>
      </c>
      <c r="M25" s="98" t="s">
        <v>14</v>
      </c>
      <c r="N25" s="98" t="s">
        <v>150</v>
      </c>
      <c r="O25" s="99" t="s">
        <v>195</v>
      </c>
      <c r="P25" s="98" t="s">
        <v>14</v>
      </c>
      <c r="Q25" s="98" t="s">
        <v>150</v>
      </c>
      <c r="R25" s="99" t="s">
        <v>195</v>
      </c>
      <c r="S25" s="98" t="s">
        <v>14</v>
      </c>
      <c r="T25" s="98" t="s">
        <v>150</v>
      </c>
      <c r="U25" s="99" t="s">
        <v>195</v>
      </c>
      <c r="V25" s="98" t="s">
        <v>14</v>
      </c>
      <c r="W25" s="98" t="s">
        <v>150</v>
      </c>
      <c r="X25" s="99" t="s">
        <v>195</v>
      </c>
      <c r="Y25" s="99" t="s">
        <v>200</v>
      </c>
    </row>
    <row r="26" spans="1:27" x14ac:dyDescent="0.25">
      <c r="A26" s="110" t="s">
        <v>16</v>
      </c>
      <c r="B26" s="111">
        <v>19133.05</v>
      </c>
      <c r="C26" s="112">
        <f>B26/B32</f>
        <v>3.1365398130090767E-2</v>
      </c>
      <c r="D26" s="111">
        <v>21218.46</v>
      </c>
      <c r="E26" s="112">
        <f>D26/D32</f>
        <v>3.4089767120590989E-2</v>
      </c>
      <c r="F26" s="113">
        <f t="shared" ref="F26:F32" si="16">(D26-B26)/B26</f>
        <v>0.10899516804691359</v>
      </c>
      <c r="G26" s="111">
        <v>22252.560000000001</v>
      </c>
      <c r="H26" s="112">
        <f>G26/G32</f>
        <v>3.5634370961568948E-2</v>
      </c>
      <c r="I26" s="113">
        <f>(G26-D26)/D26</f>
        <v>4.8735864902542517E-2</v>
      </c>
      <c r="J26" s="111">
        <v>21087.13</v>
      </c>
      <c r="K26" s="112">
        <f>J26/J32</f>
        <v>3.3561985917644963E-2</v>
      </c>
      <c r="L26" s="113">
        <f>(J26-G26)/G26</f>
        <v>-5.2372850584382215E-2</v>
      </c>
      <c r="M26" s="111">
        <v>21887.49</v>
      </c>
      <c r="N26" s="112">
        <f>M26/M32</f>
        <v>3.4616712591130964E-2</v>
      </c>
      <c r="O26" s="113">
        <f>(M26-J26)/J26</f>
        <v>3.7954904247282609E-2</v>
      </c>
      <c r="P26" s="111">
        <v>22739.119999999999</v>
      </c>
      <c r="Q26" s="112">
        <f>P26/P32</f>
        <v>3.4405669741206089E-2</v>
      </c>
      <c r="R26" s="113">
        <f>(P26-M26)/M26</f>
        <v>3.8909440963765023E-2</v>
      </c>
      <c r="S26" s="111">
        <v>23680.83</v>
      </c>
      <c r="T26" s="112">
        <f>S26/S32</f>
        <v>3.4889192390650969E-2</v>
      </c>
      <c r="U26" s="113">
        <f>(S26-P26)/P26</f>
        <v>4.14136518915421E-2</v>
      </c>
      <c r="V26" s="111">
        <v>23881.13</v>
      </c>
      <c r="W26" s="112">
        <f>V26/V32</f>
        <v>3.6425099354366684E-2</v>
      </c>
      <c r="X26" s="113">
        <f>(V26-S26)/S26</f>
        <v>8.4583183950900052E-3</v>
      </c>
      <c r="Y26" s="105">
        <f t="shared" ref="Y26:Y32" si="17">(V26-B26)/B26</f>
        <v>0.24816116614967304</v>
      </c>
    </row>
    <row r="27" spans="1:27" x14ac:dyDescent="0.25">
      <c r="A27" s="110" t="s">
        <v>17</v>
      </c>
      <c r="B27" s="111">
        <v>58150.34</v>
      </c>
      <c r="C27" s="112">
        <f>B27/B32</f>
        <v>9.5327643292634587E-2</v>
      </c>
      <c r="D27" s="111">
        <v>56289.04</v>
      </c>
      <c r="E27" s="112">
        <f>D27/D32</f>
        <v>9.0434473804490573E-2</v>
      </c>
      <c r="F27" s="113">
        <f t="shared" si="16"/>
        <v>-3.2008411300776501E-2</v>
      </c>
      <c r="G27" s="111">
        <v>57547.82</v>
      </c>
      <c r="H27" s="112">
        <f>G27/G32</f>
        <v>9.2154806723792532E-2</v>
      </c>
      <c r="I27" s="113">
        <f t="shared" ref="I27" si="18">(G27-D27)/D27</f>
        <v>2.2362790340712844E-2</v>
      </c>
      <c r="J27" s="111">
        <v>56178.5</v>
      </c>
      <c r="K27" s="112">
        <f>J27/J32</f>
        <v>8.941292750006366E-2</v>
      </c>
      <c r="L27" s="113">
        <f t="shared" ref="L27" si="19">(J27-G27)/G27</f>
        <v>-2.3794472145078644E-2</v>
      </c>
      <c r="M27" s="111">
        <v>54171.29</v>
      </c>
      <c r="N27" s="112">
        <f>M27/M32</f>
        <v>8.5675971827779557E-2</v>
      </c>
      <c r="O27" s="113">
        <f t="shared" ref="O27" si="20">(M27-J27)/J27</f>
        <v>-3.5729149051683458E-2</v>
      </c>
      <c r="P27" s="111">
        <v>58528.13</v>
      </c>
      <c r="Q27" s="112">
        <f>P27/P32</f>
        <v>8.8556615706780931E-2</v>
      </c>
      <c r="R27" s="113">
        <f t="shared" ref="R27" si="21">(P27-M27)/M27</f>
        <v>8.0427104468067792E-2</v>
      </c>
      <c r="S27" s="111">
        <v>62375.38</v>
      </c>
      <c r="T27" s="112">
        <f>S27/S32</f>
        <v>9.189824145775137E-2</v>
      </c>
      <c r="U27" s="113">
        <f t="shared" ref="U27" si="22">(S27-P27)/P27</f>
        <v>6.57333490750516E-2</v>
      </c>
      <c r="V27" s="111">
        <v>59483.39</v>
      </c>
      <c r="W27" s="112">
        <f>V27/V32</f>
        <v>9.0728051423217479E-2</v>
      </c>
      <c r="X27" s="113">
        <f>(V27-S27)/S27</f>
        <v>-4.6364286678493953E-2</v>
      </c>
      <c r="Y27" s="105">
        <f t="shared" si="17"/>
        <v>2.2924199583355884E-2</v>
      </c>
    </row>
    <row r="28" spans="1:27" x14ac:dyDescent="0.25">
      <c r="A28" s="110" t="s">
        <v>18</v>
      </c>
      <c r="B28" s="103">
        <v>44485.36</v>
      </c>
      <c r="C28" s="113">
        <f>B28/B32</f>
        <v>7.2926220720711782E-2</v>
      </c>
      <c r="D28" s="103">
        <v>44960.82</v>
      </c>
      <c r="E28" s="113">
        <f>D28/D32</f>
        <v>7.2234454496264561E-2</v>
      </c>
      <c r="F28" s="113">
        <f t="shared" si="16"/>
        <v>1.0688010617425579E-2</v>
      </c>
      <c r="G28" s="103">
        <v>47294.7</v>
      </c>
      <c r="H28" s="113">
        <f>G28/G32</f>
        <v>7.5735865191066329E-2</v>
      </c>
      <c r="I28" s="113">
        <f>(G28-D28)/D28</f>
        <v>5.1909195606307836E-2</v>
      </c>
      <c r="J28" s="103">
        <v>50774.99</v>
      </c>
      <c r="K28" s="113">
        <f>J28/J32</f>
        <v>8.081277534441926E-2</v>
      </c>
      <c r="L28" s="113">
        <f>(J28-G28)/G28</f>
        <v>7.3587315280570567E-2</v>
      </c>
      <c r="M28" s="103">
        <v>50831.3</v>
      </c>
      <c r="N28" s="113">
        <f>M28/M32</f>
        <v>8.0393526289837494E-2</v>
      </c>
      <c r="O28" s="113">
        <f>(M28-J28)/J28</f>
        <v>1.1090105581508722E-3</v>
      </c>
      <c r="P28" s="103">
        <v>55557.56</v>
      </c>
      <c r="Q28" s="113">
        <f>P28/P32</f>
        <v>8.4061962863437187E-2</v>
      </c>
      <c r="R28" s="113">
        <f>(P28-M28)/M28</f>
        <v>9.2979325730406154E-2</v>
      </c>
      <c r="S28" s="103">
        <v>57298.33</v>
      </c>
      <c r="T28" s="113">
        <f>S28/S32</f>
        <v>8.4418175335619919E-2</v>
      </c>
      <c r="U28" s="113">
        <f>(S28-P28)/P28</f>
        <v>3.1332729515119166E-2</v>
      </c>
      <c r="V28" s="103">
        <v>56549.93</v>
      </c>
      <c r="W28" s="113">
        <f>V28/V32</f>
        <v>8.6253741708724879E-2</v>
      </c>
      <c r="X28" s="113">
        <f>(V28-S28)/S28</f>
        <v>-1.3061462698825627E-2</v>
      </c>
      <c r="Y28" s="105">
        <f t="shared" si="17"/>
        <v>0.2712031553751616</v>
      </c>
    </row>
    <row r="29" spans="1:27" x14ac:dyDescent="0.25">
      <c r="A29" s="110" t="s">
        <v>19</v>
      </c>
      <c r="B29" s="111">
        <v>47660.81</v>
      </c>
      <c r="C29" s="112">
        <f>B26/B32</f>
        <v>3.1365398130090767E-2</v>
      </c>
      <c r="D29" s="111">
        <v>51169.91</v>
      </c>
      <c r="E29" s="112">
        <f>D26/D32</f>
        <v>3.4089767120590989E-2</v>
      </c>
      <c r="F29" s="113">
        <f t="shared" si="16"/>
        <v>7.3626528797979013E-2</v>
      </c>
      <c r="G29" s="111">
        <v>55102.37</v>
      </c>
      <c r="H29" s="112">
        <f>G26/G32</f>
        <v>3.5634370961568948E-2</v>
      </c>
      <c r="I29" s="113">
        <f t="shared" ref="I29:I32" si="23">(G29-D29)/D29</f>
        <v>7.6851024361778222E-2</v>
      </c>
      <c r="J29" s="111">
        <v>59227.18</v>
      </c>
      <c r="K29" s="112">
        <f>J26/J32</f>
        <v>3.3561985917644963E-2</v>
      </c>
      <c r="L29" s="113">
        <f t="shared" ref="L29:L32" si="24">(J29-G29)/G29</f>
        <v>7.4857215760410989E-2</v>
      </c>
      <c r="M29" s="111">
        <v>64364.24</v>
      </c>
      <c r="N29" s="112">
        <f>M26/M32</f>
        <v>3.4616712591130964E-2</v>
      </c>
      <c r="O29" s="113">
        <f t="shared" ref="O29:O32" si="25">(M29-J29)/J29</f>
        <v>8.6734840321622569E-2</v>
      </c>
      <c r="P29" s="111">
        <v>66715.429999999993</v>
      </c>
      <c r="Q29" s="112">
        <f>P26/P32</f>
        <v>3.4405669741206089E-2</v>
      </c>
      <c r="R29" s="113">
        <f t="shared" ref="R29:R32" si="26">(P29-M29)/M29</f>
        <v>3.652944554305302E-2</v>
      </c>
      <c r="S29" s="111">
        <v>67470.45</v>
      </c>
      <c r="T29" s="112">
        <f>S26/S32</f>
        <v>3.4889192390650969E-2</v>
      </c>
      <c r="U29" s="113">
        <f t="shared" ref="U29:U32" si="27">(S29-P29)/P29</f>
        <v>1.1317022164138104E-2</v>
      </c>
      <c r="V29" s="111">
        <v>71285.149999999994</v>
      </c>
      <c r="W29" s="112">
        <f>V26/V32</f>
        <v>3.6425099354366684E-2</v>
      </c>
      <c r="X29" s="113">
        <f t="shared" ref="X29:X32" si="28">(V29-S29)/S29</f>
        <v>5.6538825515466358E-2</v>
      </c>
      <c r="Y29" s="105">
        <f t="shared" si="17"/>
        <v>0.49567642681691726</v>
      </c>
    </row>
    <row r="30" spans="1:27" ht="30" x14ac:dyDescent="0.25">
      <c r="A30" s="117" t="s">
        <v>20</v>
      </c>
      <c r="B30" s="111">
        <v>440575.45</v>
      </c>
      <c r="C30" s="112">
        <f>B30/B32</f>
        <v>0.72224890415244292</v>
      </c>
      <c r="D30" s="111">
        <v>448790.78</v>
      </c>
      <c r="E30" s="112">
        <f>D30/D32</f>
        <v>0.7210312706986457</v>
      </c>
      <c r="F30" s="113">
        <f t="shared" si="16"/>
        <v>1.864681747473677E-2</v>
      </c>
      <c r="G30" s="111">
        <v>442271.55</v>
      </c>
      <c r="H30" s="112">
        <f>G30/G32</f>
        <v>0.70823619747337341</v>
      </c>
      <c r="I30" s="113">
        <f t="shared" si="23"/>
        <v>-1.4526211968971465E-2</v>
      </c>
      <c r="J30" s="111">
        <v>441036.2</v>
      </c>
      <c r="K30" s="112">
        <f>J30/J32</f>
        <v>0.70194714660419166</v>
      </c>
      <c r="L30" s="113">
        <f t="shared" si="24"/>
        <v>-2.7931934577297064E-3</v>
      </c>
      <c r="M30" s="111">
        <v>441026.69</v>
      </c>
      <c r="N30" s="112">
        <f>M30/M32</f>
        <v>0.69751689996193311</v>
      </c>
      <c r="O30" s="113">
        <f>(M30-J30)/J30</f>
        <v>-2.1562855838158664E-5</v>
      </c>
      <c r="P30" s="111">
        <v>457371.76</v>
      </c>
      <c r="Q30" s="112">
        <f>P30/P32</f>
        <v>0.69203125378265185</v>
      </c>
      <c r="R30" s="113">
        <f t="shared" si="26"/>
        <v>3.7061407780105117E-2</v>
      </c>
      <c r="S30" s="111">
        <v>467919.01</v>
      </c>
      <c r="T30" s="112">
        <f>S30/S32</f>
        <v>0.68938953419846072</v>
      </c>
      <c r="U30" s="113">
        <f t="shared" si="27"/>
        <v>2.3060562374904826E-2</v>
      </c>
      <c r="V30" s="111">
        <v>444423.32</v>
      </c>
      <c r="W30" s="112">
        <f>V30/V32</f>
        <v>0.67786422109831057</v>
      </c>
      <c r="X30" s="113">
        <f t="shared" si="28"/>
        <v>-5.0213155477483166E-2</v>
      </c>
      <c r="Y30" s="105">
        <f t="shared" si="17"/>
        <v>8.7337367526946746E-3</v>
      </c>
    </row>
    <row r="31" spans="1:27" x14ac:dyDescent="0.25">
      <c r="A31" s="76" t="s">
        <v>205</v>
      </c>
      <c r="B31" s="116">
        <f>SUM(B26:B29)</f>
        <v>169429.56</v>
      </c>
      <c r="C31" s="94">
        <f>B31/B32</f>
        <v>0.27775109584755703</v>
      </c>
      <c r="D31" s="116">
        <f>SUM(D26:D29)</f>
        <v>173638.23</v>
      </c>
      <c r="E31" s="94">
        <f>D31/D32</f>
        <v>0.27896872930135441</v>
      </c>
      <c r="F31" s="94">
        <f t="shared" si="16"/>
        <v>2.4840234490368818E-2</v>
      </c>
      <c r="G31" s="116">
        <f>SUM(G26:G29)</f>
        <v>182197.45</v>
      </c>
      <c r="H31" s="94">
        <f>G31/G32</f>
        <v>0.29176380252662665</v>
      </c>
      <c r="I31" s="94">
        <f t="shared" si="23"/>
        <v>4.9293407333166207E-2</v>
      </c>
      <c r="J31" s="116">
        <f>SUM(J26:J29)</f>
        <v>187267.8</v>
      </c>
      <c r="K31" s="94">
        <f>J31/J32</f>
        <v>0.29805285339580839</v>
      </c>
      <c r="L31" s="94">
        <f t="shared" si="24"/>
        <v>2.7828874663174356E-2</v>
      </c>
      <c r="M31" s="116">
        <f>SUM(M26:M29)</f>
        <v>191254.32</v>
      </c>
      <c r="N31" s="94">
        <f>M31/M32</f>
        <v>0.30248310003806694</v>
      </c>
      <c r="O31" s="94">
        <f>(M31-J31)/J31</f>
        <v>2.1287802815006203E-2</v>
      </c>
      <c r="P31" s="116">
        <f>SUM(P26:P29)</f>
        <v>203540.24</v>
      </c>
      <c r="Q31" s="94">
        <f>P31/P32</f>
        <v>0.30796874621734815</v>
      </c>
      <c r="R31" s="94">
        <f>(P31-M31)/M31</f>
        <v>6.4238653537342233E-2</v>
      </c>
      <c r="S31" s="116">
        <f>SUM(S26:S29)</f>
        <v>210824.99</v>
      </c>
      <c r="T31" s="94">
        <f>S31/S32</f>
        <v>0.31061046580153928</v>
      </c>
      <c r="U31" s="94">
        <f>(S31-P31)/P31</f>
        <v>3.5790220154992447E-2</v>
      </c>
      <c r="V31" s="116">
        <f>SUM(V26:V29)</f>
        <v>211199.6</v>
      </c>
      <c r="W31" s="94">
        <f>V31/V32</f>
        <v>0.32213577890168937</v>
      </c>
      <c r="X31" s="94">
        <f>(V31-S31)/S31</f>
        <v>1.7768766406677651E-3</v>
      </c>
      <c r="Y31" s="105">
        <f t="shared" si="17"/>
        <v>0.24653336761306591</v>
      </c>
    </row>
    <row r="32" spans="1:27" x14ac:dyDescent="0.25">
      <c r="A32" s="122" t="s">
        <v>25</v>
      </c>
      <c r="B32" s="65">
        <f>SUM(B26:B30)</f>
        <v>610005.01</v>
      </c>
      <c r="C32" s="64"/>
      <c r="D32" s="65">
        <f>SUM(D26:D30)</f>
        <v>622429.01</v>
      </c>
      <c r="E32" s="65"/>
      <c r="F32" s="64">
        <f t="shared" si="16"/>
        <v>2.036704583786943E-2</v>
      </c>
      <c r="G32" s="65">
        <f>SUM(G26:G30)</f>
        <v>624469</v>
      </c>
      <c r="H32" s="65"/>
      <c r="I32" s="64">
        <f t="shared" si="23"/>
        <v>3.277466132242118E-3</v>
      </c>
      <c r="J32" s="65">
        <f>SUM(J26:J30)</f>
        <v>628304</v>
      </c>
      <c r="K32" s="65"/>
      <c r="L32" s="64">
        <f t="shared" si="24"/>
        <v>6.1412175784546549E-3</v>
      </c>
      <c r="M32" s="65">
        <f>SUM(M26:M30)</f>
        <v>632281.01</v>
      </c>
      <c r="N32" s="65"/>
      <c r="O32" s="64">
        <f t="shared" si="25"/>
        <v>6.3297543864116882E-3</v>
      </c>
      <c r="P32" s="65">
        <f>SUM(P26:P30)</f>
        <v>660912</v>
      </c>
      <c r="Q32" s="65"/>
      <c r="R32" s="64">
        <f t="shared" si="26"/>
        <v>4.5282065327250598E-2</v>
      </c>
      <c r="S32" s="65">
        <f>SUM(S26:S30)</f>
        <v>678744</v>
      </c>
      <c r="T32" s="65"/>
      <c r="U32" s="64">
        <f t="shared" si="27"/>
        <v>2.6980899121214322E-2</v>
      </c>
      <c r="V32" s="65">
        <f>SUM(V26:V30)</f>
        <v>655622.92000000004</v>
      </c>
      <c r="W32" s="63"/>
      <c r="X32" s="64">
        <f t="shared" si="28"/>
        <v>-3.4064507384227276E-2</v>
      </c>
      <c r="Y32" s="102">
        <f t="shared" si="17"/>
        <v>7.4782844816307384E-2</v>
      </c>
    </row>
    <row r="33" spans="1:24" x14ac:dyDescent="0.25">
      <c r="A33" s="76"/>
      <c r="B33" s="74"/>
      <c r="C33" s="74"/>
      <c r="D33" s="74"/>
      <c r="E33" s="74"/>
      <c r="F33" s="74"/>
      <c r="G33" s="74"/>
      <c r="H33" s="74"/>
      <c r="I33" s="74"/>
      <c r="J33" s="74"/>
      <c r="K33" s="74"/>
      <c r="L33" s="74"/>
      <c r="M33" s="74"/>
      <c r="N33" s="74"/>
      <c r="O33" s="74"/>
      <c r="P33" s="74"/>
      <c r="Q33" s="74"/>
      <c r="R33" s="74"/>
      <c r="S33" s="74"/>
      <c r="T33" s="74"/>
      <c r="U33" s="74"/>
      <c r="V33" s="119"/>
      <c r="W33" s="74"/>
      <c r="X33" s="74"/>
    </row>
  </sheetData>
  <mergeCells count="24">
    <mergeCell ref="M24:O24"/>
    <mergeCell ref="P24:R24"/>
    <mergeCell ref="S24:U24"/>
    <mergeCell ref="V24:X24"/>
    <mergeCell ref="B14:C14"/>
    <mergeCell ref="D14:F14"/>
    <mergeCell ref="G14:I14"/>
    <mergeCell ref="J14:L14"/>
    <mergeCell ref="M14:O14"/>
    <mergeCell ref="P14:R14"/>
    <mergeCell ref="S14:U14"/>
    <mergeCell ref="V14:X14"/>
    <mergeCell ref="B24:C24"/>
    <mergeCell ref="D24:F24"/>
    <mergeCell ref="G24:I24"/>
    <mergeCell ref="J24:L24"/>
    <mergeCell ref="V4:X4"/>
    <mergeCell ref="S4:U4"/>
    <mergeCell ref="B4:C4"/>
    <mergeCell ref="D4:F4"/>
    <mergeCell ref="G4:I4"/>
    <mergeCell ref="J4:L4"/>
    <mergeCell ref="M4:O4"/>
    <mergeCell ref="P4:R4"/>
  </mergeCells>
  <hyperlinks>
    <hyperlink ref="A1" location="List!A1" display="List of Tables" xr:uid="{6D215268-A882-4F41-8C44-D0C2600CDD56}"/>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0452A-9825-4059-802E-7CE211C0946F}">
  <sheetPr codeName="Sheet14"/>
  <dimension ref="A1:X57"/>
  <sheetViews>
    <sheetView zoomScale="70" zoomScaleNormal="70" workbookViewId="0">
      <selection activeCell="B1" sqref="B1"/>
    </sheetView>
  </sheetViews>
  <sheetFormatPr defaultColWidth="9.140625" defaultRowHeight="15" x14ac:dyDescent="0.25"/>
  <cols>
    <col min="1" max="1" width="31.42578125" style="61" customWidth="1"/>
    <col min="2" max="2" width="12.140625" style="61" customWidth="1"/>
    <col min="3" max="3" width="11.5703125" style="61" customWidth="1"/>
    <col min="4" max="4" width="11" style="61" customWidth="1"/>
    <col min="5" max="5" width="13.140625" style="61" customWidth="1"/>
    <col min="6" max="6" width="10.42578125" style="61" customWidth="1"/>
    <col min="7" max="7" width="11.85546875" style="61" customWidth="1"/>
    <col min="8" max="8" width="11" style="61" customWidth="1"/>
    <col min="9" max="9" width="12.85546875" style="61" customWidth="1"/>
    <col min="10" max="10" width="10.42578125" style="61" customWidth="1"/>
    <col min="11" max="11" width="13" style="61" customWidth="1"/>
    <col min="12" max="12" width="10.5703125" style="61" customWidth="1"/>
    <col min="13" max="13" width="13.140625" style="61" customWidth="1"/>
    <col min="14" max="14" width="10.85546875" style="61" customWidth="1"/>
    <col min="15" max="15" width="12" style="61" bestFit="1" customWidth="1"/>
    <col min="16" max="16" width="10.85546875" style="61" customWidth="1"/>
    <col min="17" max="17" width="10" style="61" bestFit="1" customWidth="1"/>
    <col min="18" max="16384" width="9.140625" style="61"/>
  </cols>
  <sheetData>
    <row r="1" spans="1:19" x14ac:dyDescent="0.25">
      <c r="A1" s="66" t="s">
        <v>149</v>
      </c>
    </row>
    <row r="3" spans="1:19" ht="15.75" x14ac:dyDescent="0.25">
      <c r="A3" s="70" t="s">
        <v>194</v>
      </c>
    </row>
    <row r="4" spans="1:19" ht="77.25" customHeight="1" x14ac:dyDescent="0.25">
      <c r="A4" s="67" t="s">
        <v>169</v>
      </c>
      <c r="B4" s="67" t="s">
        <v>1</v>
      </c>
      <c r="C4" s="67" t="s">
        <v>2</v>
      </c>
      <c r="D4" s="71" t="s">
        <v>173</v>
      </c>
      <c r="E4" s="67" t="s">
        <v>3</v>
      </c>
      <c r="F4" s="71" t="s">
        <v>173</v>
      </c>
      <c r="G4" s="67" t="s">
        <v>4</v>
      </c>
      <c r="H4" s="71" t="s">
        <v>173</v>
      </c>
      <c r="I4" s="67" t="s">
        <v>5</v>
      </c>
      <c r="J4" s="71" t="s">
        <v>173</v>
      </c>
      <c r="K4" s="67" t="s">
        <v>6</v>
      </c>
      <c r="L4" s="71" t="s">
        <v>173</v>
      </c>
      <c r="M4" s="67" t="s">
        <v>7</v>
      </c>
      <c r="N4" s="71" t="s">
        <v>173</v>
      </c>
      <c r="O4" s="67" t="s">
        <v>198</v>
      </c>
      <c r="P4" s="71" t="s">
        <v>173</v>
      </c>
    </row>
    <row r="5" spans="1:19" ht="15" customHeight="1" x14ac:dyDescent="0.25">
      <c r="A5" s="72" t="s">
        <v>27</v>
      </c>
      <c r="B5" s="114">
        <v>1386248.74</v>
      </c>
      <c r="C5" s="114">
        <v>1410130.1</v>
      </c>
      <c r="D5" s="115">
        <f>(C5-B5)/B5</f>
        <v>1.7227326749454864E-2</v>
      </c>
      <c r="E5" s="114">
        <v>1419550.87</v>
      </c>
      <c r="F5" s="115">
        <f t="shared" ref="F5" si="0">(E5-C5)/C5</f>
        <v>6.6807807307992491E-3</v>
      </c>
      <c r="G5" s="114">
        <v>1433451.4</v>
      </c>
      <c r="H5" s="115">
        <f t="shared" ref="H5" si="1">(G5-E5)/E5</f>
        <v>9.7922027972127505E-3</v>
      </c>
      <c r="I5" s="114">
        <v>1450208.42</v>
      </c>
      <c r="J5" s="115">
        <f t="shared" ref="J5" si="2">(I5-G5)/G5</f>
        <v>1.1689981257822916E-2</v>
      </c>
      <c r="K5" s="114">
        <v>1459528.02</v>
      </c>
      <c r="L5" s="115">
        <f>(K5-I5)/I5</f>
        <v>6.4263866293095264E-3</v>
      </c>
      <c r="M5" s="114">
        <v>1475344.11</v>
      </c>
      <c r="N5" s="115">
        <f>(M5-K5)/K5</f>
        <v>1.0836441495655619E-2</v>
      </c>
      <c r="O5" s="114">
        <v>1502985.89</v>
      </c>
      <c r="P5" s="125">
        <f>(O5-M5)/M5</f>
        <v>1.8735818859235351E-2</v>
      </c>
    </row>
    <row r="6" spans="1:19" x14ac:dyDescent="0.25">
      <c r="A6" s="96"/>
      <c r="B6" s="155" t="s">
        <v>36</v>
      </c>
      <c r="C6" s="156"/>
      <c r="D6" s="156"/>
      <c r="E6" s="156"/>
      <c r="F6" s="156"/>
      <c r="G6" s="156"/>
      <c r="H6" s="156"/>
      <c r="I6" s="156"/>
      <c r="J6" s="156"/>
      <c r="K6" s="156"/>
      <c r="L6" s="156"/>
      <c r="M6" s="156"/>
      <c r="N6" s="156"/>
      <c r="O6" s="156"/>
      <c r="P6" s="157"/>
    </row>
    <row r="7" spans="1:19" x14ac:dyDescent="0.25">
      <c r="A7" s="73" t="s">
        <v>37</v>
      </c>
      <c r="B7" s="116">
        <v>771938.03</v>
      </c>
      <c r="C7" s="116">
        <v>783416.69</v>
      </c>
      <c r="D7" s="115">
        <f>(C7-B7)/B7</f>
        <v>1.4869924208812352E-2</v>
      </c>
      <c r="E7" s="116">
        <v>786850.92</v>
      </c>
      <c r="F7" s="115">
        <f t="shared" ref="F7:F8" si="3">(E7-C7)/C7</f>
        <v>4.3836569271968129E-3</v>
      </c>
      <c r="G7" s="116">
        <v>794814.43</v>
      </c>
      <c r="H7" s="115">
        <f t="shared" ref="H7:H8" si="4">(G7-E7)/E7</f>
        <v>1.0120735450115517E-2</v>
      </c>
      <c r="I7" s="116">
        <v>803545.8</v>
      </c>
      <c r="J7" s="115">
        <f t="shared" ref="J7:J8" si="5">(I7-G7)/G7</f>
        <v>1.0985419577749733E-2</v>
      </c>
      <c r="K7" s="116">
        <v>808808.72</v>
      </c>
      <c r="L7" s="115">
        <f t="shared" ref="L7:L8" si="6">(K7-I7)/I7</f>
        <v>6.5496204447835146E-3</v>
      </c>
      <c r="M7" s="116">
        <v>818057.64</v>
      </c>
      <c r="N7" s="115">
        <f t="shared" ref="N7:N8" si="7">(M7-K7)/K7</f>
        <v>1.1435237740760315E-2</v>
      </c>
      <c r="O7" s="116">
        <v>836923.62</v>
      </c>
      <c r="P7" s="125">
        <f t="shared" ref="P7:P8" si="8">(O7-M7)/M7</f>
        <v>2.3061920184499447E-2</v>
      </c>
      <c r="Q7" s="62"/>
    </row>
    <row r="8" spans="1:19" x14ac:dyDescent="0.25">
      <c r="A8" s="69" t="s">
        <v>38</v>
      </c>
      <c r="B8" s="114">
        <v>614310.72</v>
      </c>
      <c r="C8" s="114">
        <v>626713.42000000004</v>
      </c>
      <c r="D8" s="115">
        <f>(C8-B8)/B8</f>
        <v>2.0189620002073333E-2</v>
      </c>
      <c r="E8" s="114">
        <v>632699.94999999995</v>
      </c>
      <c r="F8" s="115">
        <f t="shared" si="3"/>
        <v>9.5522607446317503E-3</v>
      </c>
      <c r="G8" s="114">
        <v>638636.96</v>
      </c>
      <c r="H8" s="115">
        <f t="shared" si="4"/>
        <v>9.383610667268125E-3</v>
      </c>
      <c r="I8" s="114">
        <v>646662.62</v>
      </c>
      <c r="J8" s="115">
        <f t="shared" si="5"/>
        <v>1.2566858015859328E-2</v>
      </c>
      <c r="K8" s="114">
        <v>650719.30000000005</v>
      </c>
      <c r="L8" s="115">
        <f t="shared" si="6"/>
        <v>6.2732557511984395E-3</v>
      </c>
      <c r="M8" s="114">
        <v>657286.47</v>
      </c>
      <c r="N8" s="115">
        <f t="shared" si="7"/>
        <v>1.0092170310608469E-2</v>
      </c>
      <c r="O8" s="114">
        <v>666062.27</v>
      </c>
      <c r="P8" s="125">
        <f t="shared" si="8"/>
        <v>1.3351560393446173E-2</v>
      </c>
    </row>
    <row r="9" spans="1:19" x14ac:dyDescent="0.25">
      <c r="B9" s="158" t="s">
        <v>172</v>
      </c>
      <c r="C9" s="159"/>
      <c r="D9" s="159"/>
      <c r="E9" s="159"/>
      <c r="F9" s="159"/>
      <c r="G9" s="159"/>
      <c r="H9" s="159"/>
      <c r="I9" s="159"/>
      <c r="J9" s="159"/>
      <c r="K9" s="159"/>
      <c r="L9" s="159"/>
      <c r="M9" s="159"/>
      <c r="N9" s="159"/>
      <c r="O9" s="159"/>
      <c r="P9" s="160"/>
    </row>
    <row r="10" spans="1:19" x14ac:dyDescent="0.25">
      <c r="A10" s="69" t="s">
        <v>156</v>
      </c>
      <c r="B10" s="114">
        <v>1060960.8500000001</v>
      </c>
      <c r="C10" s="114">
        <v>1101274.8</v>
      </c>
      <c r="D10" s="115">
        <f t="shared" ref="D10:D15" si="9">(C10-B10)/B10</f>
        <v>3.7997584925023344E-2</v>
      </c>
      <c r="E10" s="114">
        <v>1120030.82</v>
      </c>
      <c r="F10" s="115">
        <f>(E10-C10)/C10</f>
        <v>1.7031189672187193E-2</v>
      </c>
      <c r="G10" s="114">
        <v>1143692.07</v>
      </c>
      <c r="H10" s="115">
        <f>(G10-E10)/E10</f>
        <v>2.1125534741981474E-2</v>
      </c>
      <c r="I10" s="114">
        <v>1168358.18</v>
      </c>
      <c r="J10" s="115">
        <f>(I10-G10)/G10</f>
        <v>2.1567090169646686E-2</v>
      </c>
      <c r="K10" s="114">
        <v>1189877.93</v>
      </c>
      <c r="L10" s="115">
        <f>(K10-I10)/I10</f>
        <v>1.841879516776268E-2</v>
      </c>
      <c r="M10" s="114">
        <v>1213891.49</v>
      </c>
      <c r="N10" s="115">
        <f>(M10-K10)/K10</f>
        <v>2.018153240307605E-2</v>
      </c>
      <c r="O10" s="114">
        <v>1248689.1000000001</v>
      </c>
      <c r="P10" s="125">
        <f t="shared" ref="F10:P15" si="10">(O10-M10)/M10</f>
        <v>2.8666161915345583E-2</v>
      </c>
      <c r="Q10" s="134"/>
      <c r="S10" s="62"/>
    </row>
    <row r="11" spans="1:19" x14ac:dyDescent="0.25">
      <c r="A11" s="69" t="s">
        <v>10</v>
      </c>
      <c r="B11" s="114">
        <v>143770.43</v>
      </c>
      <c r="C11" s="114">
        <v>142675.29</v>
      </c>
      <c r="D11" s="115">
        <f t="shared" si="9"/>
        <v>-7.6172826359355321E-3</v>
      </c>
      <c r="E11" s="114">
        <v>141105.96</v>
      </c>
      <c r="F11" s="115">
        <f>(E11-C11)/C11</f>
        <v>-1.0999311793934438E-2</v>
      </c>
      <c r="G11" s="114">
        <v>140439.66</v>
      </c>
      <c r="H11" s="115">
        <f>(G11-E11)/E11</f>
        <v>-4.7219833946063536E-3</v>
      </c>
      <c r="I11" s="114">
        <v>137407.4</v>
      </c>
      <c r="J11" s="115">
        <f>(I11-G11)/G11</f>
        <v>-2.1591194396226886E-2</v>
      </c>
      <c r="K11" s="114">
        <v>133279.4</v>
      </c>
      <c r="L11" s="115">
        <f>(K11-I11)/I11</f>
        <v>-3.0042050137037743E-2</v>
      </c>
      <c r="M11" s="114">
        <v>129733.83</v>
      </c>
      <c r="N11" s="115">
        <f>(M11-K11)/K11</f>
        <v>-2.6602535725700989E-2</v>
      </c>
      <c r="O11" s="114">
        <v>125383.9</v>
      </c>
      <c r="P11" s="125">
        <f t="shared" si="10"/>
        <v>-3.3529650670145232E-2</v>
      </c>
      <c r="Q11" s="88"/>
    </row>
    <row r="12" spans="1:19" x14ac:dyDescent="0.25">
      <c r="A12" s="69" t="s">
        <v>11</v>
      </c>
      <c r="B12" s="114">
        <v>100201.37</v>
      </c>
      <c r="C12" s="114">
        <v>93555.1</v>
      </c>
      <c r="D12" s="115">
        <f t="shared" si="9"/>
        <v>-6.6329133024827805E-2</v>
      </c>
      <c r="E12" s="114">
        <v>90032.42</v>
      </c>
      <c r="F12" s="115">
        <f t="shared" ref="F12:F14" si="11">(E12-C12)/C12</f>
        <v>-3.7653532517201174E-2</v>
      </c>
      <c r="G12" s="114">
        <v>86086.63</v>
      </c>
      <c r="H12" s="115">
        <f t="shared" ref="H12:H14" si="12">(G12-E12)/E12</f>
        <v>-4.3826323895325633E-2</v>
      </c>
      <c r="I12" s="114">
        <v>83445.06</v>
      </c>
      <c r="J12" s="115">
        <f t="shared" ref="J12:J14" si="13">(I12-G12)/G12</f>
        <v>-3.0685020426516951E-2</v>
      </c>
      <c r="K12" s="114">
        <v>79645.5</v>
      </c>
      <c r="L12" s="115">
        <f t="shared" ref="L12:L14" si="14">(K12-I12)/I12</f>
        <v>-4.5533672095148567E-2</v>
      </c>
      <c r="M12" s="114">
        <v>78014.509999999995</v>
      </c>
      <c r="N12" s="115">
        <f t="shared" ref="N12:N14" si="15">(M12-K12)/K12</f>
        <v>-2.0478118663326932E-2</v>
      </c>
      <c r="O12" s="114">
        <v>76826.259999999995</v>
      </c>
      <c r="P12" s="125">
        <f t="shared" si="10"/>
        <v>-1.5231140976210708E-2</v>
      </c>
      <c r="Q12" s="88"/>
    </row>
    <row r="13" spans="1:19" x14ac:dyDescent="0.25">
      <c r="A13" s="69" t="s">
        <v>12</v>
      </c>
      <c r="B13" s="114">
        <v>53056.58</v>
      </c>
      <c r="C13" s="114">
        <v>47238.26</v>
      </c>
      <c r="D13" s="115">
        <f t="shared" si="9"/>
        <v>-0.10966255269374693</v>
      </c>
      <c r="E13" s="114">
        <v>43875.94</v>
      </c>
      <c r="F13" s="115">
        <f t="shared" si="11"/>
        <v>-7.1177896899674117E-2</v>
      </c>
      <c r="G13" s="114">
        <v>41011.99</v>
      </c>
      <c r="H13" s="115">
        <f t="shared" si="12"/>
        <v>-6.5273815216266684E-2</v>
      </c>
      <c r="I13" s="114">
        <v>38725.339999999997</v>
      </c>
      <c r="J13" s="115">
        <f t="shared" si="13"/>
        <v>-5.5755646092764614E-2</v>
      </c>
      <c r="K13" s="114">
        <v>36594.980000000003</v>
      </c>
      <c r="L13" s="115">
        <f t="shared" si="14"/>
        <v>-5.5012041211258404E-2</v>
      </c>
      <c r="M13" s="114">
        <v>35004</v>
      </c>
      <c r="N13" s="115">
        <f t="shared" si="15"/>
        <v>-4.3475361921225343E-2</v>
      </c>
      <c r="O13" s="114">
        <v>33781.839999999997</v>
      </c>
      <c r="P13" s="125">
        <f t="shared" si="10"/>
        <v>-3.4914866872357543E-2</v>
      </c>
      <c r="Q13" s="88"/>
    </row>
    <row r="14" spans="1:19" x14ac:dyDescent="0.25">
      <c r="A14" s="69" t="s">
        <v>13</v>
      </c>
      <c r="B14" s="114">
        <v>25717.08</v>
      </c>
      <c r="C14" s="114">
        <v>23482.6</v>
      </c>
      <c r="D14" s="115">
        <f t="shared" si="9"/>
        <v>-8.6887002723481946E-2</v>
      </c>
      <c r="E14" s="114">
        <v>22924.21</v>
      </c>
      <c r="F14" s="115">
        <f t="shared" si="11"/>
        <v>-2.3778883087903359E-2</v>
      </c>
      <c r="G14" s="114">
        <v>21160.55</v>
      </c>
      <c r="H14" s="115">
        <f t="shared" si="12"/>
        <v>-7.6934385088951812E-2</v>
      </c>
      <c r="I14" s="114">
        <v>20326.490000000002</v>
      </c>
      <c r="J14" s="115">
        <f t="shared" si="13"/>
        <v>-3.9415799683845537E-2</v>
      </c>
      <c r="K14" s="114">
        <v>18670.009999999998</v>
      </c>
      <c r="L14" s="115">
        <f t="shared" si="14"/>
        <v>-8.1493656799575487E-2</v>
      </c>
      <c r="M14" s="114">
        <v>17790.5</v>
      </c>
      <c r="N14" s="115">
        <f t="shared" si="15"/>
        <v>-4.7108169733170925E-2</v>
      </c>
      <c r="O14" s="114">
        <v>17272.2</v>
      </c>
      <c r="P14" s="125">
        <f t="shared" si="10"/>
        <v>-2.9133526320227046E-2</v>
      </c>
      <c r="Q14" s="88"/>
    </row>
    <row r="15" spans="1:19" x14ac:dyDescent="0.25">
      <c r="A15" s="69" t="s">
        <v>204</v>
      </c>
      <c r="B15" s="114">
        <f>SUM(B11:B14)</f>
        <v>322745.46000000002</v>
      </c>
      <c r="C15" s="114">
        <f>SUM(C11:C14)</f>
        <v>306951.25</v>
      </c>
      <c r="D15" s="115">
        <f t="shared" si="9"/>
        <v>-4.8937047789920946E-2</v>
      </c>
      <c r="E15" s="114">
        <f>SUM(E11:E14)</f>
        <v>297938.53000000003</v>
      </c>
      <c r="F15" s="115">
        <f t="shared" si="10"/>
        <v>-2.9362056678381248E-2</v>
      </c>
      <c r="G15" s="114">
        <f>SUM(G11:G14)</f>
        <v>288698.83</v>
      </c>
      <c r="H15" s="115">
        <f t="shared" si="10"/>
        <v>-3.10121017244732E-2</v>
      </c>
      <c r="I15" s="114">
        <f>SUM(I11:I14)</f>
        <v>279904.28999999998</v>
      </c>
      <c r="J15" s="115">
        <f t="shared" si="10"/>
        <v>-3.0462679741376286E-2</v>
      </c>
      <c r="K15" s="114">
        <f>SUM(K11:K14)</f>
        <v>268189.89</v>
      </c>
      <c r="L15" s="115">
        <f t="shared" si="10"/>
        <v>-4.1851448579083822E-2</v>
      </c>
      <c r="M15" s="114">
        <f>SUM(M11:M14)</f>
        <v>260542.84</v>
      </c>
      <c r="N15" s="115">
        <f t="shared" si="10"/>
        <v>-2.8513565518819582E-2</v>
      </c>
      <c r="O15" s="114">
        <f>SUM(O11:O14)</f>
        <v>253264.19999999998</v>
      </c>
      <c r="P15" s="125">
        <f t="shared" si="10"/>
        <v>-2.7936442237292008E-2</v>
      </c>
      <c r="Q15" s="62"/>
    </row>
    <row r="16" spans="1:19" x14ac:dyDescent="0.25">
      <c r="B16" s="158" t="s">
        <v>171</v>
      </c>
      <c r="C16" s="159"/>
      <c r="D16" s="159"/>
      <c r="E16" s="159"/>
      <c r="F16" s="159"/>
      <c r="G16" s="159"/>
      <c r="H16" s="159"/>
      <c r="I16" s="159"/>
      <c r="J16" s="159"/>
      <c r="K16" s="159"/>
      <c r="L16" s="159"/>
      <c r="M16" s="159"/>
      <c r="N16" s="159"/>
      <c r="O16" s="159"/>
      <c r="P16" s="160"/>
    </row>
    <row r="17" spans="1:24" x14ac:dyDescent="0.25">
      <c r="A17" s="69" t="s">
        <v>163</v>
      </c>
      <c r="B17" s="114">
        <v>870191.18</v>
      </c>
      <c r="C17" s="114">
        <v>904458.48</v>
      </c>
      <c r="D17" s="115">
        <f>(C17-B17)/B17</f>
        <v>3.9379047716847609E-2</v>
      </c>
      <c r="E17" s="114">
        <v>895732.73</v>
      </c>
      <c r="F17" s="115">
        <f t="shared" ref="F17" si="16">(E17-C17)/C17</f>
        <v>-9.6474854213318886E-3</v>
      </c>
      <c r="G17" s="114">
        <v>914152.45</v>
      </c>
      <c r="H17" s="115">
        <f t="shared" ref="H17" si="17">(G17-E17)/E17</f>
        <v>2.0563857256840411E-2</v>
      </c>
      <c r="I17" s="114">
        <v>931684.39</v>
      </c>
      <c r="J17" s="115">
        <f t="shared" ref="J17" si="18">(I17-G17)/G17</f>
        <v>1.9178354770038698E-2</v>
      </c>
      <c r="K17" s="114">
        <v>944546.44</v>
      </c>
      <c r="L17" s="115">
        <f t="shared" ref="L17" si="19">(K17-I17)/I17</f>
        <v>1.3805157774511956E-2</v>
      </c>
      <c r="M17" s="114">
        <v>962127</v>
      </c>
      <c r="N17" s="115">
        <f t="shared" ref="N17" si="20">(M17-K17)/K17</f>
        <v>1.8612700504170084E-2</v>
      </c>
      <c r="O17" s="114">
        <v>989894.22</v>
      </c>
      <c r="P17" s="125">
        <f t="shared" ref="P17" si="21">(O17-M17)/M17</f>
        <v>2.8860244021839083E-2</v>
      </c>
      <c r="R17" s="62"/>
      <c r="X17" s="74"/>
    </row>
    <row r="18" spans="1:24" x14ac:dyDescent="0.25">
      <c r="A18" s="69" t="s">
        <v>164</v>
      </c>
      <c r="B18" s="114">
        <v>439930.92</v>
      </c>
      <c r="C18" s="114">
        <v>445895.28</v>
      </c>
      <c r="D18" s="115">
        <f>(C18-B18)/B18</f>
        <v>1.3557492162633271E-2</v>
      </c>
      <c r="E18" s="114">
        <v>448991.58</v>
      </c>
      <c r="F18" s="115">
        <f t="shared" ref="F18:F19" si="22">(E18-C18)/C18</f>
        <v>6.9440071220309577E-3</v>
      </c>
      <c r="G18" s="114">
        <v>452755.83</v>
      </c>
      <c r="H18" s="115">
        <f t="shared" ref="H18:H19" si="23">(G18-E18)/E18</f>
        <v>8.3837875088882512E-3</v>
      </c>
      <c r="I18" s="114">
        <v>454792.67</v>
      </c>
      <c r="J18" s="115">
        <f t="shared" ref="J18:J19" si="24">(I18-G18)/G18</f>
        <v>4.4987604024888366E-3</v>
      </c>
      <c r="K18" s="114">
        <v>455016.48</v>
      </c>
      <c r="L18" s="115">
        <f t="shared" ref="L18:L19" si="25">(K18-I18)/I18</f>
        <v>4.9211435179902458E-4</v>
      </c>
      <c r="M18" s="114">
        <v>459705.64</v>
      </c>
      <c r="N18" s="115">
        <f t="shared" ref="N18:N19" si="26">(M18-K18)/K18</f>
        <v>1.0305472891883022E-2</v>
      </c>
      <c r="O18" s="114">
        <v>460080.83</v>
      </c>
      <c r="P18" s="125">
        <f t="shared" ref="P18:P19" si="27">(O18-M18)/M18</f>
        <v>8.1615270154180035E-4</v>
      </c>
      <c r="Q18" s="75"/>
      <c r="R18" s="62"/>
    </row>
    <row r="19" spans="1:24" x14ac:dyDescent="0.25">
      <c r="A19" s="69" t="s">
        <v>165</v>
      </c>
      <c r="B19" s="123">
        <v>75399.64</v>
      </c>
      <c r="C19" s="123">
        <v>59751.63</v>
      </c>
      <c r="D19" s="124">
        <f>(C19-B19)/B19</f>
        <v>-0.20753428000451996</v>
      </c>
      <c r="E19" s="123">
        <v>74823.5</v>
      </c>
      <c r="F19" s="124">
        <f t="shared" si="22"/>
        <v>0.25224198904699341</v>
      </c>
      <c r="G19" s="123">
        <v>66529.86</v>
      </c>
      <c r="H19" s="124">
        <f t="shared" si="23"/>
        <v>-0.11084271652622504</v>
      </c>
      <c r="I19" s="123">
        <v>63726.13</v>
      </c>
      <c r="J19" s="124">
        <f t="shared" si="24"/>
        <v>-4.2142430481591324E-2</v>
      </c>
      <c r="K19" s="123">
        <v>59553.1</v>
      </c>
      <c r="L19" s="124">
        <f t="shared" si="25"/>
        <v>-6.5483813311745104E-2</v>
      </c>
      <c r="M19" s="123">
        <v>52684.47</v>
      </c>
      <c r="N19" s="124">
        <f t="shared" si="26"/>
        <v>-0.11533622934826226</v>
      </c>
      <c r="O19" s="123">
        <v>52515.839999999997</v>
      </c>
      <c r="P19" s="126">
        <f t="shared" si="27"/>
        <v>-3.2007534668186785E-3</v>
      </c>
      <c r="R19" s="62"/>
    </row>
    <row r="20" spans="1:24" x14ac:dyDescent="0.25">
      <c r="R20" s="62"/>
    </row>
    <row r="22" spans="1:24" ht="79.5" customHeight="1" x14ac:dyDescent="0.25">
      <c r="A22" s="67" t="s">
        <v>170</v>
      </c>
      <c r="B22" s="67" t="s">
        <v>1</v>
      </c>
      <c r="C22" s="67" t="s">
        <v>2</v>
      </c>
      <c r="D22" s="71" t="s">
        <v>173</v>
      </c>
      <c r="E22" s="67" t="s">
        <v>3</v>
      </c>
      <c r="F22" s="71" t="s">
        <v>173</v>
      </c>
      <c r="G22" s="67" t="s">
        <v>4</v>
      </c>
      <c r="H22" s="71" t="s">
        <v>173</v>
      </c>
      <c r="I22" s="67" t="s">
        <v>5</v>
      </c>
      <c r="J22" s="71" t="s">
        <v>173</v>
      </c>
      <c r="K22" s="67" t="s">
        <v>6</v>
      </c>
      <c r="L22" s="71" t="s">
        <v>173</v>
      </c>
      <c r="M22" s="67" t="s">
        <v>7</v>
      </c>
      <c r="N22" s="71" t="s">
        <v>173</v>
      </c>
      <c r="O22" s="67" t="s">
        <v>198</v>
      </c>
      <c r="P22" s="71" t="s">
        <v>173</v>
      </c>
    </row>
    <row r="23" spans="1:24" x14ac:dyDescent="0.25">
      <c r="A23" s="68" t="s">
        <v>27</v>
      </c>
      <c r="B23" s="114">
        <v>805395.8</v>
      </c>
      <c r="C23" s="114">
        <v>787850.6</v>
      </c>
      <c r="D23" s="115">
        <f>(C23-B23)/B23</f>
        <v>-2.178456853139794E-2</v>
      </c>
      <c r="E23" s="114">
        <v>793506.82</v>
      </c>
      <c r="F23" s="115">
        <f t="shared" ref="F23" si="28">(E23-C23)/C23</f>
        <v>7.1793053149924266E-3</v>
      </c>
      <c r="G23" s="114">
        <v>778165.87</v>
      </c>
      <c r="H23" s="115">
        <f t="shared" ref="H23" si="29">(G23-E23)/E23</f>
        <v>-1.9333104156559051E-2</v>
      </c>
      <c r="I23" s="114">
        <v>768224.79</v>
      </c>
      <c r="J23" s="115">
        <f t="shared" ref="J23" si="30">(I23-G23)/G23</f>
        <v>-1.2775014149618201E-2</v>
      </c>
      <c r="K23" s="114">
        <v>760018.99</v>
      </c>
      <c r="L23" s="115">
        <f t="shared" ref="L23" si="31">(K23-I23)/I23</f>
        <v>-1.0681508989055203E-2</v>
      </c>
      <c r="M23" s="114">
        <v>767868.48</v>
      </c>
      <c r="N23" s="115">
        <f>(M23-K23)/K23</f>
        <v>1.0328018251228158E-2</v>
      </c>
      <c r="O23" s="114">
        <v>737908.41</v>
      </c>
      <c r="P23" s="125">
        <f>(O23-M23)/M23</f>
        <v>-3.9017189506202872E-2</v>
      </c>
    </row>
    <row r="24" spans="1:24" x14ac:dyDescent="0.25">
      <c r="B24" s="164" t="s">
        <v>36</v>
      </c>
      <c r="C24" s="165"/>
      <c r="D24" s="165"/>
      <c r="E24" s="165"/>
      <c r="F24" s="165"/>
      <c r="G24" s="165"/>
      <c r="H24" s="165"/>
      <c r="I24" s="165"/>
      <c r="J24" s="165"/>
      <c r="K24" s="165"/>
      <c r="L24" s="165"/>
      <c r="M24" s="165"/>
      <c r="N24" s="165"/>
      <c r="O24" s="165"/>
      <c r="P24" s="166"/>
    </row>
    <row r="25" spans="1:24" x14ac:dyDescent="0.25">
      <c r="A25" s="69" t="s">
        <v>37</v>
      </c>
      <c r="B25" s="116">
        <v>487147.38</v>
      </c>
      <c r="C25" s="116">
        <v>473804.63</v>
      </c>
      <c r="D25" s="115">
        <f>(C25-B25)/B25</f>
        <v>-2.7389555087004677E-2</v>
      </c>
      <c r="E25" s="116">
        <v>476003.64</v>
      </c>
      <c r="F25" s="115">
        <f>(E25-C25)/C25</f>
        <v>4.6411745702020883E-3</v>
      </c>
      <c r="G25" s="116">
        <v>468888.01</v>
      </c>
      <c r="H25" s="115">
        <f>(G25-E25)/E25</f>
        <v>-1.4948688207510356E-2</v>
      </c>
      <c r="I25" s="116">
        <v>460126.75</v>
      </c>
      <c r="J25" s="115">
        <f>(I25-G25)/G25</f>
        <v>-1.8685186682423399E-2</v>
      </c>
      <c r="K25" s="116">
        <v>453592.18</v>
      </c>
      <c r="L25" s="115">
        <f>(K25-I25)/I25</f>
        <v>-1.4201673777931858E-2</v>
      </c>
      <c r="M25" s="116">
        <v>459770.91</v>
      </c>
      <c r="N25" s="115">
        <f>(M25-K25)/K25</f>
        <v>1.3621773638161005E-2</v>
      </c>
      <c r="O25" s="116">
        <v>445510.11</v>
      </c>
      <c r="P25" s="125">
        <f t="shared" ref="P25:P26" si="32">(O25-M25)/M25</f>
        <v>-3.1017186363530458E-2</v>
      </c>
    </row>
    <row r="26" spans="1:24" ht="15" customHeight="1" x14ac:dyDescent="0.25">
      <c r="A26" s="69" t="s">
        <v>38</v>
      </c>
      <c r="B26" s="114">
        <v>318248.40999999997</v>
      </c>
      <c r="C26" s="114">
        <v>314045.96999999997</v>
      </c>
      <c r="D26" s="115">
        <f>(C26-B26)/B26</f>
        <v>-1.320490493573873E-2</v>
      </c>
      <c r="E26" s="114">
        <v>317503.18</v>
      </c>
      <c r="F26" s="115">
        <f t="shared" ref="F26" si="33">(E26-C26)/C26</f>
        <v>1.10086112552249E-2</v>
      </c>
      <c r="G26" s="114">
        <v>309277.86</v>
      </c>
      <c r="H26" s="115">
        <f t="shared" ref="H26" si="34">(G26-E26)/E26</f>
        <v>-2.5906260214464648E-2</v>
      </c>
      <c r="I26" s="114">
        <v>308098.03999999998</v>
      </c>
      <c r="J26" s="115">
        <f t="shared" ref="J26" si="35">(I26-G26)/G26</f>
        <v>-3.8147573835385666E-3</v>
      </c>
      <c r="K26" s="114">
        <v>306426.81</v>
      </c>
      <c r="L26" s="115">
        <f t="shared" ref="L26" si="36">(K26-I26)/I26</f>
        <v>-5.4243447962212983E-3</v>
      </c>
      <c r="M26" s="114">
        <v>308097.58</v>
      </c>
      <c r="N26" s="115">
        <f t="shared" ref="N26" si="37">(M26-K26)/K26</f>
        <v>5.4524276123228861E-3</v>
      </c>
      <c r="O26" s="114">
        <v>292398.3</v>
      </c>
      <c r="P26" s="125">
        <f t="shared" si="32"/>
        <v>-5.0955544668672914E-2</v>
      </c>
    </row>
    <row r="27" spans="1:24" ht="15" customHeight="1" x14ac:dyDescent="0.25">
      <c r="B27" s="161" t="s">
        <v>172</v>
      </c>
      <c r="C27" s="162"/>
      <c r="D27" s="162"/>
      <c r="E27" s="162"/>
      <c r="F27" s="162"/>
      <c r="G27" s="162"/>
      <c r="H27" s="162"/>
      <c r="I27" s="162"/>
      <c r="J27" s="162"/>
      <c r="K27" s="162"/>
      <c r="L27" s="162"/>
      <c r="M27" s="162"/>
      <c r="N27" s="162"/>
      <c r="O27" s="162"/>
      <c r="P27" s="163"/>
    </row>
    <row r="28" spans="1:24" x14ac:dyDescent="0.25">
      <c r="A28" s="69" t="s">
        <v>156</v>
      </c>
      <c r="B28" s="114">
        <v>396767.36</v>
      </c>
      <c r="C28" s="114">
        <v>411141.79</v>
      </c>
      <c r="D28" s="115">
        <f t="shared" ref="D28:D33" si="38">(C28-B28)/B28</f>
        <v>3.622886217253353E-2</v>
      </c>
      <c r="E28" s="114">
        <v>426451.55</v>
      </c>
      <c r="F28" s="115">
        <f t="shared" ref="F28:F33" si="39">(E28-C28)/C28</f>
        <v>3.7237177957511955E-2</v>
      </c>
      <c r="G28" s="114">
        <v>440252.08</v>
      </c>
      <c r="H28" s="115">
        <f t="shared" ref="H28:H33" si="40">(G28-E28)/E28</f>
        <v>3.2361308101705878E-2</v>
      </c>
      <c r="I28" s="114">
        <v>450461.59</v>
      </c>
      <c r="J28" s="115">
        <f t="shared" ref="J28:J33" si="41">(I28-G28)/G28</f>
        <v>2.3190145972734551E-2</v>
      </c>
      <c r="K28" s="114">
        <v>460075.6</v>
      </c>
      <c r="L28" s="115">
        <f t="shared" ref="L28:L33" si="42">(K28-I28)/I28</f>
        <v>2.1342574402403433E-2</v>
      </c>
      <c r="M28" s="114">
        <v>475278.86</v>
      </c>
      <c r="N28" s="115">
        <f t="shared" ref="N28:N33" si="43">(M28-K28)/K28</f>
        <v>3.3045134321402853E-2</v>
      </c>
      <c r="O28" s="114">
        <v>462820</v>
      </c>
      <c r="P28" s="125">
        <f t="shared" ref="P28:P32" si="44">(O28-M28)/M28</f>
        <v>-2.6213789521376957E-2</v>
      </c>
      <c r="Q28" s="134"/>
      <c r="R28" s="75"/>
      <c r="S28" s="62"/>
    </row>
    <row r="29" spans="1:24" x14ac:dyDescent="0.25">
      <c r="A29" s="69" t="s">
        <v>10</v>
      </c>
      <c r="B29" s="114">
        <v>144244.56</v>
      </c>
      <c r="C29" s="114">
        <v>137337.49</v>
      </c>
      <c r="D29" s="115">
        <f t="shared" si="38"/>
        <v>-4.788444014803752E-2</v>
      </c>
      <c r="E29" s="114">
        <v>136883.97</v>
      </c>
      <c r="F29" s="115">
        <f t="shared" si="39"/>
        <v>-3.3022301485194578E-3</v>
      </c>
      <c r="G29" s="114">
        <v>132317.10999999999</v>
      </c>
      <c r="H29" s="115">
        <f t="shared" si="40"/>
        <v>-3.3363000795491357E-2</v>
      </c>
      <c r="I29" s="114">
        <v>128315.08</v>
      </c>
      <c r="J29" s="115">
        <f t="shared" si="41"/>
        <v>-3.0245748263395298E-2</v>
      </c>
      <c r="K29" s="114">
        <v>124660.5</v>
      </c>
      <c r="L29" s="115">
        <f t="shared" si="42"/>
        <v>-2.8481297755493757E-2</v>
      </c>
      <c r="M29" s="114">
        <v>121888.72</v>
      </c>
      <c r="N29" s="115">
        <f t="shared" si="43"/>
        <v>-2.2234629253051277E-2</v>
      </c>
      <c r="O29" s="114">
        <v>113400.74</v>
      </c>
      <c r="P29" s="125">
        <f t="shared" si="44"/>
        <v>-6.9637124747884763E-2</v>
      </c>
      <c r="Q29" s="88"/>
      <c r="R29" s="75"/>
      <c r="S29" s="62"/>
      <c r="T29" s="62"/>
    </row>
    <row r="30" spans="1:24" x14ac:dyDescent="0.25">
      <c r="A30" s="69" t="s">
        <v>11</v>
      </c>
      <c r="B30" s="114">
        <v>149919.88</v>
      </c>
      <c r="C30" s="114">
        <v>138213.63</v>
      </c>
      <c r="D30" s="115">
        <f t="shared" si="38"/>
        <v>-7.8083373599285161E-2</v>
      </c>
      <c r="E30" s="114">
        <v>134743.26999999999</v>
      </c>
      <c r="F30" s="115">
        <f t="shared" si="39"/>
        <v>-2.5108666923804947E-2</v>
      </c>
      <c r="G30" s="114">
        <v>122710.27</v>
      </c>
      <c r="H30" s="115">
        <f t="shared" si="40"/>
        <v>-8.9303161486284144E-2</v>
      </c>
      <c r="I30" s="114">
        <v>115560.82</v>
      </c>
      <c r="J30" s="115">
        <f t="shared" si="41"/>
        <v>-5.8262849556112925E-2</v>
      </c>
      <c r="K30" s="114">
        <v>108801.55</v>
      </c>
      <c r="L30" s="115">
        <f t="shared" si="42"/>
        <v>-5.8491017976507985E-2</v>
      </c>
      <c r="M30" s="114">
        <v>107368.37</v>
      </c>
      <c r="N30" s="115">
        <f t="shared" si="43"/>
        <v>-1.3172422635523184E-2</v>
      </c>
      <c r="O30" s="114">
        <v>102094.22</v>
      </c>
      <c r="P30" s="125">
        <f t="shared" si="44"/>
        <v>-4.9122008651151121E-2</v>
      </c>
      <c r="Q30" s="88"/>
      <c r="R30" s="75"/>
      <c r="S30" s="62"/>
    </row>
    <row r="31" spans="1:24" x14ac:dyDescent="0.25">
      <c r="A31" s="69" t="s">
        <v>12</v>
      </c>
      <c r="B31" s="114">
        <v>76238.03</v>
      </c>
      <c r="C31" s="114">
        <v>67210.23</v>
      </c>
      <c r="D31" s="115">
        <f t="shared" si="38"/>
        <v>-0.11841596641466212</v>
      </c>
      <c r="E31" s="114">
        <v>63042.58</v>
      </c>
      <c r="F31" s="115">
        <f t="shared" si="39"/>
        <v>-6.2009161402958958E-2</v>
      </c>
      <c r="G31" s="114">
        <v>54742.98</v>
      </c>
      <c r="H31" s="115">
        <f t="shared" si="40"/>
        <v>-0.13165070338174609</v>
      </c>
      <c r="I31" s="114">
        <v>49216.13</v>
      </c>
      <c r="J31" s="115">
        <f t="shared" si="41"/>
        <v>-0.10095997696873654</v>
      </c>
      <c r="K31" s="114">
        <v>44733.25</v>
      </c>
      <c r="L31" s="115">
        <f t="shared" si="42"/>
        <v>-9.1085585152672455E-2</v>
      </c>
      <c r="M31" s="114">
        <v>43145.57</v>
      </c>
      <c r="N31" s="115">
        <f t="shared" si="43"/>
        <v>-3.5492167459328358E-2</v>
      </c>
      <c r="O31" s="114">
        <v>40585.879999999997</v>
      </c>
      <c r="P31" s="125">
        <f t="shared" si="44"/>
        <v>-5.9326832395539153E-2</v>
      </c>
      <c r="Q31" s="88"/>
      <c r="R31" s="75"/>
      <c r="S31" s="62"/>
    </row>
    <row r="32" spans="1:24" x14ac:dyDescent="0.25">
      <c r="A32" s="69" t="s">
        <v>13</v>
      </c>
      <c r="B32" s="114">
        <v>35040.449999999997</v>
      </c>
      <c r="C32" s="114">
        <v>31543.55</v>
      </c>
      <c r="D32" s="115">
        <f t="shared" si="38"/>
        <v>-9.9796092801319569E-2</v>
      </c>
      <c r="E32" s="114">
        <v>29694.55</v>
      </c>
      <c r="F32" s="115">
        <f t="shared" si="39"/>
        <v>-5.8617371855735963E-2</v>
      </c>
      <c r="G32" s="114">
        <v>26287.91</v>
      </c>
      <c r="H32" s="115">
        <f t="shared" si="40"/>
        <v>-0.11472273531675002</v>
      </c>
      <c r="I32" s="114">
        <v>23232.81</v>
      </c>
      <c r="J32" s="115">
        <f t="shared" si="41"/>
        <v>-0.11621692253206888</v>
      </c>
      <c r="K32" s="114">
        <v>20867.63</v>
      </c>
      <c r="L32" s="115">
        <f t="shared" si="42"/>
        <v>-0.1018034409096446</v>
      </c>
      <c r="M32" s="114">
        <v>19637.16</v>
      </c>
      <c r="N32" s="115">
        <f t="shared" si="43"/>
        <v>-5.8965488653958363E-2</v>
      </c>
      <c r="O32" s="114">
        <v>18206.14</v>
      </c>
      <c r="P32" s="125">
        <f t="shared" si="44"/>
        <v>-7.2873063110959035E-2</v>
      </c>
      <c r="Q32" s="88"/>
      <c r="R32" s="75"/>
      <c r="S32" s="62"/>
    </row>
    <row r="33" spans="1:19" x14ac:dyDescent="0.25">
      <c r="A33" s="69" t="s">
        <v>201</v>
      </c>
      <c r="B33" s="114">
        <f>SUM(B29:B32)</f>
        <v>405442.92</v>
      </c>
      <c r="C33" s="114">
        <f>SUM(C29:C32)</f>
        <v>374304.89999999997</v>
      </c>
      <c r="D33" s="115">
        <f t="shared" si="38"/>
        <v>-7.6800009234345545E-2</v>
      </c>
      <c r="E33" s="114">
        <f>SUM(E29:E32)</f>
        <v>364364.37</v>
      </c>
      <c r="F33" s="115">
        <f t="shared" si="39"/>
        <v>-2.6557306623557347E-2</v>
      </c>
      <c r="G33" s="114">
        <f>SUM(G29:G32)</f>
        <v>336058.26999999996</v>
      </c>
      <c r="H33" s="115">
        <f t="shared" si="40"/>
        <v>-7.7686245776446353E-2</v>
      </c>
      <c r="I33" s="114">
        <f>SUM(I29:I32)</f>
        <v>316324.84000000003</v>
      </c>
      <c r="J33" s="115">
        <f t="shared" si="41"/>
        <v>-5.8720263006769441E-2</v>
      </c>
      <c r="K33" s="114">
        <f>SUM(K29:K32)</f>
        <v>299062.93</v>
      </c>
      <c r="L33" s="115">
        <f t="shared" si="42"/>
        <v>-5.4570200683575883E-2</v>
      </c>
      <c r="M33" s="114">
        <f>SUM(M29:M32)</f>
        <v>292039.81999999995</v>
      </c>
      <c r="N33" s="115">
        <f t="shared" si="43"/>
        <v>-2.3483719630514033E-2</v>
      </c>
      <c r="O33" s="114">
        <f>SUM(O29:O32)</f>
        <v>274286.98000000004</v>
      </c>
      <c r="P33" s="125">
        <f>(O33-M33)/M33</f>
        <v>-6.0789107458016897E-2</v>
      </c>
      <c r="Q33" s="62"/>
      <c r="R33" s="75"/>
      <c r="S33" s="62"/>
    </row>
    <row r="34" spans="1:19" ht="15" customHeight="1" x14ac:dyDescent="0.25">
      <c r="B34" s="161" t="s">
        <v>171</v>
      </c>
      <c r="C34" s="162"/>
      <c r="D34" s="162"/>
      <c r="E34" s="162"/>
      <c r="F34" s="162"/>
      <c r="G34" s="162"/>
      <c r="H34" s="162"/>
      <c r="I34" s="162"/>
      <c r="J34" s="162"/>
      <c r="K34" s="162"/>
      <c r="L34" s="162"/>
      <c r="M34" s="162"/>
      <c r="N34" s="162"/>
      <c r="O34" s="162"/>
      <c r="P34" s="163"/>
    </row>
    <row r="35" spans="1:19" x14ac:dyDescent="0.25">
      <c r="A35" s="69" t="s">
        <v>163</v>
      </c>
      <c r="B35" s="114">
        <v>113466.58</v>
      </c>
      <c r="C35" s="114">
        <v>128660.3</v>
      </c>
      <c r="D35" s="115">
        <f>(C35-B35)/B35</f>
        <v>0.13390480262999027</v>
      </c>
      <c r="E35" s="114">
        <v>119279.94</v>
      </c>
      <c r="F35" s="115">
        <f t="shared" ref="F35:F38" si="45">(E35-C35)/C35</f>
        <v>-7.2907959953458834E-2</v>
      </c>
      <c r="G35" s="114">
        <v>123541.66</v>
      </c>
      <c r="H35" s="115">
        <f t="shared" ref="H35:H38" si="46">(G35-E35)/E35</f>
        <v>3.5728723538928683E-2</v>
      </c>
      <c r="I35" s="114">
        <v>145964.93</v>
      </c>
      <c r="J35" s="115">
        <f t="shared" ref="J35:J37" si="47">(I35-G35)/G35</f>
        <v>0.18150371299851392</v>
      </c>
      <c r="K35" s="114">
        <v>155420.24</v>
      </c>
      <c r="L35" s="115">
        <f t="shared" ref="L35:L38" si="48">(K35-I35)/I35</f>
        <v>6.4777957280560461E-2</v>
      </c>
      <c r="M35" s="114">
        <v>170867.22</v>
      </c>
      <c r="N35" s="115">
        <f t="shared" ref="N35:N38" si="49">(M35-K35)/K35</f>
        <v>9.9388470896712114E-2</v>
      </c>
      <c r="O35" s="114">
        <v>168250.51</v>
      </c>
      <c r="P35" s="125">
        <f t="shared" ref="P35" si="50">(O35-M35)/M35</f>
        <v>-1.5314289071947164E-2</v>
      </c>
      <c r="R35" s="62"/>
    </row>
    <row r="36" spans="1:19" x14ac:dyDescent="0.25">
      <c r="A36" s="69" t="s">
        <v>164</v>
      </c>
      <c r="B36" s="114">
        <v>41488.11</v>
      </c>
      <c r="C36" s="114">
        <v>41964.41</v>
      </c>
      <c r="D36" s="115">
        <f>(C36-B36)/B36</f>
        <v>1.1480397636816979E-2</v>
      </c>
      <c r="E36" s="114">
        <v>40351.35</v>
      </c>
      <c r="F36" s="115">
        <f t="shared" si="45"/>
        <v>-3.843876275157937E-2</v>
      </c>
      <c r="G36" s="114">
        <v>40958.03</v>
      </c>
      <c r="H36" s="115">
        <f t="shared" si="46"/>
        <v>1.5034936873239689E-2</v>
      </c>
      <c r="I36" s="114">
        <v>38785.72</v>
      </c>
      <c r="J36" s="115">
        <f t="shared" si="47"/>
        <v>-5.30374629834491E-2</v>
      </c>
      <c r="K36" s="114">
        <v>38435.15</v>
      </c>
      <c r="L36" s="115">
        <f t="shared" si="48"/>
        <v>-9.0386358690775805E-3</v>
      </c>
      <c r="M36" s="114">
        <v>38072.959999999999</v>
      </c>
      <c r="N36" s="115">
        <f t="shared" si="49"/>
        <v>-9.4234053984439334E-3</v>
      </c>
      <c r="O36" s="114">
        <v>34769.519999999997</v>
      </c>
      <c r="P36" s="125">
        <f>(O36-M36)/M36</f>
        <v>-8.676604078064859E-2</v>
      </c>
      <c r="R36" s="62"/>
    </row>
    <row r="37" spans="1:19" x14ac:dyDescent="0.25">
      <c r="A37" s="69" t="s">
        <v>165</v>
      </c>
      <c r="B37" s="114">
        <v>101081.95</v>
      </c>
      <c r="C37" s="114">
        <v>69857.899999999994</v>
      </c>
      <c r="D37" s="115">
        <f>(C37-B37)/B37</f>
        <v>-0.30889837404205206</v>
      </c>
      <c r="E37" s="114">
        <v>81353.11</v>
      </c>
      <c r="F37" s="115">
        <f t="shared" si="45"/>
        <v>0.16455132490384061</v>
      </c>
      <c r="G37" s="114">
        <v>55233.82</v>
      </c>
      <c r="H37" s="115">
        <f t="shared" si="46"/>
        <v>-0.32106074371342413</v>
      </c>
      <c r="I37" s="114">
        <v>46780.77</v>
      </c>
      <c r="J37" s="115">
        <f t="shared" si="47"/>
        <v>-0.15304119830929677</v>
      </c>
      <c r="K37" s="114">
        <v>39256.86</v>
      </c>
      <c r="L37" s="115">
        <f t="shared" si="48"/>
        <v>-0.16083339372139444</v>
      </c>
      <c r="M37" s="114">
        <v>34176.9</v>
      </c>
      <c r="N37" s="115">
        <f t="shared" si="49"/>
        <v>-0.1294031157866421</v>
      </c>
      <c r="O37" s="114">
        <v>33487.75</v>
      </c>
      <c r="P37" s="125">
        <f t="shared" ref="P37:P38" si="51">(O37-M37)/M37</f>
        <v>-2.0164204477293186E-2</v>
      </c>
      <c r="R37" s="62"/>
    </row>
    <row r="38" spans="1:19" x14ac:dyDescent="0.25">
      <c r="A38" s="69" t="s">
        <v>166</v>
      </c>
      <c r="B38" s="65">
        <v>490169.13</v>
      </c>
      <c r="C38" s="65">
        <v>497013.58</v>
      </c>
      <c r="D38" s="124">
        <f>(C38-B38)/B38</f>
        <v>1.3963445637631263E-2</v>
      </c>
      <c r="E38" s="65">
        <v>505427.27</v>
      </c>
      <c r="F38" s="124">
        <f t="shared" si="45"/>
        <v>1.6928491169195019E-2</v>
      </c>
      <c r="G38" s="65">
        <v>515685.65</v>
      </c>
      <c r="H38" s="124">
        <f t="shared" si="46"/>
        <v>2.0296451356888606E-2</v>
      </c>
      <c r="I38" s="65">
        <v>494384.88</v>
      </c>
      <c r="J38" s="124">
        <f>(I38-G38)/G38</f>
        <v>-4.1305725687732477E-2</v>
      </c>
      <c r="K38" s="65">
        <v>492436.6</v>
      </c>
      <c r="L38" s="124">
        <f t="shared" si="48"/>
        <v>-3.9408163129908587E-3</v>
      </c>
      <c r="M38" s="65">
        <v>494834.34</v>
      </c>
      <c r="N38" s="124">
        <f t="shared" si="49"/>
        <v>4.8691344225836363E-3</v>
      </c>
      <c r="O38" s="65">
        <v>472824.54</v>
      </c>
      <c r="P38" s="126">
        <f t="shared" si="51"/>
        <v>-4.4479128105781918E-2</v>
      </c>
      <c r="R38" s="62"/>
    </row>
    <row r="39" spans="1:19" x14ac:dyDescent="0.25">
      <c r="A39" s="76"/>
      <c r="B39" s="77"/>
      <c r="C39" s="77"/>
      <c r="D39" s="78"/>
      <c r="E39" s="77"/>
      <c r="F39" s="78"/>
      <c r="G39" s="77"/>
      <c r="H39" s="78"/>
      <c r="I39" s="77"/>
      <c r="J39" s="78"/>
      <c r="K39" s="77"/>
      <c r="L39" s="78"/>
      <c r="M39" s="77"/>
      <c r="N39" s="79"/>
      <c r="O39" s="79"/>
      <c r="P39" s="79"/>
    </row>
    <row r="41" spans="1:19" ht="72" customHeight="1" x14ac:dyDescent="0.25">
      <c r="A41" s="67" t="s">
        <v>24</v>
      </c>
      <c r="B41" s="67" t="s">
        <v>1</v>
      </c>
      <c r="C41" s="67" t="s">
        <v>2</v>
      </c>
      <c r="D41" s="71" t="s">
        <v>173</v>
      </c>
      <c r="E41" s="67" t="s">
        <v>3</v>
      </c>
      <c r="F41" s="71" t="s">
        <v>173</v>
      </c>
      <c r="G41" s="67" t="s">
        <v>4</v>
      </c>
      <c r="H41" s="71" t="s">
        <v>173</v>
      </c>
      <c r="I41" s="67" t="s">
        <v>5</v>
      </c>
      <c r="J41" s="71" t="s">
        <v>173</v>
      </c>
      <c r="K41" s="67" t="s">
        <v>6</v>
      </c>
      <c r="L41" s="71" t="s">
        <v>173</v>
      </c>
      <c r="M41" s="67" t="s">
        <v>7</v>
      </c>
      <c r="N41" s="71" t="s">
        <v>173</v>
      </c>
      <c r="O41" s="67" t="s">
        <v>198</v>
      </c>
      <c r="P41" s="71" t="s">
        <v>173</v>
      </c>
    </row>
    <row r="42" spans="1:19" x14ac:dyDescent="0.25">
      <c r="A42" s="68" t="s">
        <v>27</v>
      </c>
      <c r="B42" s="114">
        <v>440575.45</v>
      </c>
      <c r="C42" s="114">
        <v>448790.78</v>
      </c>
      <c r="D42" s="115">
        <f>(C42-B42)/B42</f>
        <v>1.864681747473677E-2</v>
      </c>
      <c r="E42" s="114">
        <v>442271.55</v>
      </c>
      <c r="F42" s="115">
        <f t="shared" ref="F42" si="52">(E42-C42)/C42</f>
        <v>-1.4526211968971465E-2</v>
      </c>
      <c r="G42" s="114">
        <v>441036.2</v>
      </c>
      <c r="H42" s="115">
        <f t="shared" ref="H42" si="53">(G42-E42)/E42</f>
        <v>-2.7931934577297064E-3</v>
      </c>
      <c r="I42" s="114">
        <v>441026.69</v>
      </c>
      <c r="J42" s="115">
        <f t="shared" ref="J42" si="54">(I42-G42)/G42</f>
        <v>-2.1562855838158664E-5</v>
      </c>
      <c r="K42" s="114">
        <v>457371.76</v>
      </c>
      <c r="L42" s="115">
        <f t="shared" ref="L42" si="55">(K42-I42)/I42</f>
        <v>3.7061407780105117E-2</v>
      </c>
      <c r="M42" s="114">
        <v>467919.01</v>
      </c>
      <c r="N42" s="115">
        <f>(M42-K42)/K42</f>
        <v>2.3060562374904826E-2</v>
      </c>
      <c r="O42" s="114">
        <v>444423.32</v>
      </c>
      <c r="P42" s="125">
        <f>(O42-M42)/M42</f>
        <v>-5.0213155477483166E-2</v>
      </c>
    </row>
    <row r="43" spans="1:19" x14ac:dyDescent="0.25">
      <c r="B43" s="158" t="s">
        <v>36</v>
      </c>
      <c r="C43" s="159"/>
      <c r="D43" s="159"/>
      <c r="E43" s="159"/>
      <c r="F43" s="159"/>
      <c r="G43" s="159"/>
      <c r="H43" s="159"/>
      <c r="I43" s="159"/>
      <c r="J43" s="159"/>
      <c r="K43" s="159"/>
      <c r="L43" s="159"/>
      <c r="M43" s="159"/>
      <c r="N43" s="159"/>
      <c r="O43" s="159"/>
      <c r="P43" s="160"/>
    </row>
    <row r="44" spans="1:19" x14ac:dyDescent="0.25">
      <c r="A44" s="69" t="s">
        <v>37</v>
      </c>
      <c r="B44" s="116">
        <v>260881.86</v>
      </c>
      <c r="C44" s="116">
        <v>260022.87</v>
      </c>
      <c r="D44" s="115">
        <f>(C44-B44)/B44</f>
        <v>-3.2926398178853475E-3</v>
      </c>
      <c r="E44" s="116">
        <v>254899.67</v>
      </c>
      <c r="F44" s="115">
        <f>(E44-C44)/C44</f>
        <v>-1.970288228877707E-2</v>
      </c>
      <c r="G44" s="116">
        <v>249870.5</v>
      </c>
      <c r="H44" s="115">
        <f>(G44-E44)/E44</f>
        <v>-1.9729998081205881E-2</v>
      </c>
      <c r="I44" s="116">
        <v>249029.05</v>
      </c>
      <c r="J44" s="115">
        <f>(I44-G44)/G44</f>
        <v>-3.3675443879930271E-3</v>
      </c>
      <c r="K44" s="116">
        <v>255660.36</v>
      </c>
      <c r="L44" s="115">
        <f>(K44-I44)/I44</f>
        <v>2.6628660391227441E-2</v>
      </c>
      <c r="M44" s="116">
        <v>258654.89</v>
      </c>
      <c r="N44" s="115">
        <f>(M44-K44)/K44</f>
        <v>1.1712922566486365E-2</v>
      </c>
      <c r="O44" s="116">
        <v>246926.44</v>
      </c>
      <c r="P44" s="125">
        <f t="shared" ref="P44:P45" si="56">(O44-M44)/M44</f>
        <v>-4.5344010314284068E-2</v>
      </c>
    </row>
    <row r="45" spans="1:19" x14ac:dyDescent="0.25">
      <c r="A45" s="69" t="s">
        <v>38</v>
      </c>
      <c r="B45" s="114">
        <v>179693.59</v>
      </c>
      <c r="C45" s="114">
        <v>188767.91</v>
      </c>
      <c r="D45" s="115">
        <f>(C45-B45)/B45</f>
        <v>5.0498851962387792E-2</v>
      </c>
      <c r="E45" s="114">
        <v>187371.88</v>
      </c>
      <c r="F45" s="115">
        <f t="shared" ref="F45" si="57">(E45-C45)/C45</f>
        <v>-7.3954836921169432E-3</v>
      </c>
      <c r="G45" s="114">
        <v>191165.7</v>
      </c>
      <c r="H45" s="115">
        <f t="shared" ref="H45" si="58">(G45-E45)/E45</f>
        <v>2.0247541947062745E-2</v>
      </c>
      <c r="I45" s="114">
        <v>191997.64</v>
      </c>
      <c r="J45" s="115">
        <f t="shared" ref="J45" si="59">(I45-G45)/G45</f>
        <v>4.3519313349622982E-3</v>
      </c>
      <c r="K45" s="114">
        <v>201711.4</v>
      </c>
      <c r="L45" s="115">
        <f t="shared" ref="L45" si="60">(K45-I45)/I45</f>
        <v>5.0593121873789594E-2</v>
      </c>
      <c r="M45" s="114">
        <v>209264.12</v>
      </c>
      <c r="N45" s="115">
        <f t="shared" ref="N45" si="61">(M45-K45)/K45</f>
        <v>3.7443198550007592E-2</v>
      </c>
      <c r="O45" s="114">
        <v>197496.88</v>
      </c>
      <c r="P45" s="125">
        <f t="shared" si="56"/>
        <v>-5.6231522154872947E-2</v>
      </c>
    </row>
    <row r="46" spans="1:19" x14ac:dyDescent="0.25">
      <c r="B46" s="158" t="s">
        <v>172</v>
      </c>
      <c r="C46" s="159"/>
      <c r="D46" s="159"/>
      <c r="E46" s="159"/>
      <c r="F46" s="159"/>
      <c r="G46" s="159"/>
      <c r="H46" s="159"/>
      <c r="I46" s="159"/>
      <c r="J46" s="159"/>
      <c r="K46" s="159"/>
      <c r="L46" s="159"/>
      <c r="M46" s="159"/>
      <c r="N46" s="159"/>
      <c r="O46" s="159"/>
      <c r="P46" s="160"/>
    </row>
    <row r="47" spans="1:19" x14ac:dyDescent="0.25">
      <c r="A47" s="69" t="s">
        <v>156</v>
      </c>
      <c r="B47" s="114">
        <v>206758.23</v>
      </c>
      <c r="C47" s="114">
        <v>215109.38</v>
      </c>
      <c r="D47" s="115">
        <f>(C47-B47)/B47</f>
        <v>4.039089520160815E-2</v>
      </c>
      <c r="E47" s="114">
        <v>217820.64</v>
      </c>
      <c r="F47" s="115">
        <f>(E47-C47)/C47</f>
        <v>1.26040993656344E-2</v>
      </c>
      <c r="G47" s="114">
        <v>223145.72</v>
      </c>
      <c r="H47" s="115">
        <f>(G47-E47)/E47</f>
        <v>2.4447086373449216E-2</v>
      </c>
      <c r="I47" s="114">
        <v>230250.59</v>
      </c>
      <c r="J47" s="115">
        <f>(I47-G47)/G47</f>
        <v>3.1839597909384038E-2</v>
      </c>
      <c r="K47" s="114">
        <v>247958.82</v>
      </c>
      <c r="L47" s="115">
        <f>(K47-I47)/I47</f>
        <v>7.6908510853327283E-2</v>
      </c>
      <c r="M47" s="114">
        <v>260528.52</v>
      </c>
      <c r="N47" s="115">
        <f>(M47-K47)/K47</f>
        <v>5.0692691633231604E-2</v>
      </c>
      <c r="O47" s="114">
        <v>249076.07</v>
      </c>
      <c r="P47" s="125">
        <f t="shared" ref="P47:P51" si="62">(O47-M47)/M47</f>
        <v>-4.3958527074118348E-2</v>
      </c>
      <c r="Q47" s="134"/>
    </row>
    <row r="48" spans="1:19" ht="15" customHeight="1" x14ac:dyDescent="0.25">
      <c r="A48" s="69" t="s">
        <v>10</v>
      </c>
      <c r="B48" s="114">
        <v>77993.759999999995</v>
      </c>
      <c r="C48" s="114">
        <v>75427.350000000006</v>
      </c>
      <c r="D48" s="115">
        <f>(C48-B48)/B48</f>
        <v>-3.290532473367086E-2</v>
      </c>
      <c r="E48" s="114">
        <v>75046.45</v>
      </c>
      <c r="F48" s="115">
        <f t="shared" ref="F48:F51" si="63">(E48-C48)/C48</f>
        <v>-5.0498923798861914E-3</v>
      </c>
      <c r="G48" s="114">
        <v>75503.78</v>
      </c>
      <c r="H48" s="115">
        <f t="shared" ref="H48:H51" si="64">(G48-E48)/E48</f>
        <v>6.0939591413051754E-3</v>
      </c>
      <c r="I48" s="114">
        <v>74026.570000000007</v>
      </c>
      <c r="J48" s="115">
        <f t="shared" ref="J48:J51" si="65">(I48-G48)/G48</f>
        <v>-1.956471583277012E-2</v>
      </c>
      <c r="K48" s="114">
        <v>74756.63</v>
      </c>
      <c r="L48" s="115">
        <f t="shared" ref="L48:L51" si="66">(K48-I48)/I48</f>
        <v>9.8621346362528697E-3</v>
      </c>
      <c r="M48" s="114">
        <v>73056.070000000007</v>
      </c>
      <c r="N48" s="115">
        <f t="shared" ref="N48:N51" si="67">(M48-K48)/K48</f>
        <v>-2.2747948911019632E-2</v>
      </c>
      <c r="O48" s="114">
        <v>68298.720000000001</v>
      </c>
      <c r="P48" s="125">
        <f t="shared" si="62"/>
        <v>-6.5119161214119578E-2</v>
      </c>
      <c r="Q48" s="134"/>
    </row>
    <row r="49" spans="1:18" ht="15" customHeight="1" x14ac:dyDescent="0.25">
      <c r="A49" s="69" t="s">
        <v>11</v>
      </c>
      <c r="B49" s="114">
        <v>81931.649999999994</v>
      </c>
      <c r="C49" s="114">
        <v>80481.47</v>
      </c>
      <c r="D49" s="115">
        <f>(C49-B49)/B49</f>
        <v>-1.7699875444959219E-2</v>
      </c>
      <c r="E49" s="114">
        <v>77976.350000000006</v>
      </c>
      <c r="F49" s="115">
        <f t="shared" si="63"/>
        <v>-3.1126668039239285E-2</v>
      </c>
      <c r="G49" s="114">
        <v>75848.08</v>
      </c>
      <c r="H49" s="115">
        <f t="shared" si="64"/>
        <v>-2.7293788437135157E-2</v>
      </c>
      <c r="I49" s="114">
        <v>74260.740000000005</v>
      </c>
      <c r="J49" s="115">
        <f t="shared" si="65"/>
        <v>-2.0927886374974773E-2</v>
      </c>
      <c r="K49" s="114">
        <v>74378.86</v>
      </c>
      <c r="L49" s="115">
        <f t="shared" si="66"/>
        <v>1.5906116744863481E-3</v>
      </c>
      <c r="M49" s="114">
        <v>74979.81</v>
      </c>
      <c r="N49" s="115">
        <f t="shared" si="67"/>
        <v>8.0795806765524107E-3</v>
      </c>
      <c r="O49" s="114">
        <v>71558.87</v>
      </c>
      <c r="P49" s="125">
        <f t="shared" si="62"/>
        <v>-4.5624815533675034E-2</v>
      </c>
      <c r="Q49" s="134"/>
    </row>
    <row r="50" spans="1:18" x14ac:dyDescent="0.25">
      <c r="A50" s="69" t="s">
        <v>12</v>
      </c>
      <c r="B50" s="114">
        <v>45097.83</v>
      </c>
      <c r="C50" s="114">
        <v>45701.18</v>
      </c>
      <c r="D50" s="115">
        <f>(C50-B50)/B50</f>
        <v>1.3378692500282131E-2</v>
      </c>
      <c r="E50" s="114">
        <v>42758.22</v>
      </c>
      <c r="F50" s="115">
        <f t="shared" si="63"/>
        <v>-6.4395711445525014E-2</v>
      </c>
      <c r="G50" s="114">
        <v>39538.660000000003</v>
      </c>
      <c r="H50" s="115">
        <f t="shared" si="64"/>
        <v>-7.5296866894833267E-2</v>
      </c>
      <c r="I50" s="114">
        <v>37977.839999999997</v>
      </c>
      <c r="J50" s="115">
        <f t="shared" si="65"/>
        <v>-3.9475794070917093E-2</v>
      </c>
      <c r="K50" s="114">
        <v>37226.639999999999</v>
      </c>
      <c r="L50" s="115">
        <f t="shared" si="66"/>
        <v>-1.9779955890066342E-2</v>
      </c>
      <c r="M50" s="114">
        <v>37172.44</v>
      </c>
      <c r="N50" s="115">
        <f t="shared" si="67"/>
        <v>-1.4559466016808686E-3</v>
      </c>
      <c r="O50" s="114">
        <v>34946.19</v>
      </c>
      <c r="P50" s="125">
        <f t="shared" si="62"/>
        <v>-5.9889800077691964E-2</v>
      </c>
      <c r="Q50" s="134"/>
    </row>
    <row r="51" spans="1:18" x14ac:dyDescent="0.25">
      <c r="A51" s="69" t="s">
        <v>13</v>
      </c>
      <c r="B51" s="114">
        <v>27718.37</v>
      </c>
      <c r="C51" s="114">
        <v>30978.52</v>
      </c>
      <c r="D51" s="115">
        <f>(C51-B51)/B51</f>
        <v>0.11761694500794966</v>
      </c>
      <c r="E51" s="114">
        <v>27731.200000000001</v>
      </c>
      <c r="F51" s="115">
        <f t="shared" si="63"/>
        <v>-0.1048248915700298</v>
      </c>
      <c r="G51" s="114">
        <v>26049.63</v>
      </c>
      <c r="H51" s="115">
        <f t="shared" si="64"/>
        <v>-6.0638198130625418E-2</v>
      </c>
      <c r="I51" s="114">
        <v>23833.65</v>
      </c>
      <c r="J51" s="115">
        <f t="shared" si="65"/>
        <v>-8.5067619002649919E-2</v>
      </c>
      <c r="K51" s="114">
        <v>22453.98</v>
      </c>
      <c r="L51" s="115">
        <f t="shared" si="66"/>
        <v>-5.7887482613867447E-2</v>
      </c>
      <c r="M51" s="114">
        <v>21774.49</v>
      </c>
      <c r="N51" s="115">
        <f t="shared" si="67"/>
        <v>-3.0261450308586627E-2</v>
      </c>
      <c r="O51" s="114">
        <v>20240.95</v>
      </c>
      <c r="P51" s="125">
        <f t="shared" si="62"/>
        <v>-7.0428285576378633E-2</v>
      </c>
      <c r="Q51" s="134"/>
    </row>
    <row r="52" spans="1:18" x14ac:dyDescent="0.25">
      <c r="B52" s="158" t="s">
        <v>171</v>
      </c>
      <c r="C52" s="159"/>
      <c r="D52" s="159"/>
      <c r="E52" s="159"/>
      <c r="F52" s="159"/>
      <c r="G52" s="159"/>
      <c r="H52" s="159"/>
      <c r="I52" s="159"/>
      <c r="J52" s="159"/>
      <c r="K52" s="159"/>
      <c r="L52" s="159"/>
      <c r="M52" s="159"/>
      <c r="N52" s="159"/>
      <c r="O52" s="159"/>
      <c r="P52" s="160"/>
      <c r="Q52" s="62"/>
    </row>
    <row r="53" spans="1:18" x14ac:dyDescent="0.25">
      <c r="A53" s="69" t="s">
        <v>163</v>
      </c>
      <c r="B53" s="114">
        <v>23589.200000000001</v>
      </c>
      <c r="C53" s="114">
        <v>27685.18</v>
      </c>
      <c r="D53" s="115">
        <f>(C53-B53)/B53</f>
        <v>0.17363793600461225</v>
      </c>
      <c r="E53" s="114">
        <v>32094.98</v>
      </c>
      <c r="F53" s="115">
        <f t="shared" ref="F53:F56" si="68">(E53-C53)/C53</f>
        <v>0.15928377565181079</v>
      </c>
      <c r="G53" s="114">
        <v>34597.089999999997</v>
      </c>
      <c r="H53" s="115">
        <f t="shared" ref="H53:H56" si="69">(G53-E53)/E53</f>
        <v>7.7959543828972536E-2</v>
      </c>
      <c r="I53" s="114">
        <v>38833.68</v>
      </c>
      <c r="J53" s="115">
        <f t="shared" ref="J53:J55" si="70">(I53-G53)/G53</f>
        <v>0.12245509665697329</v>
      </c>
      <c r="K53" s="114">
        <v>53493.1</v>
      </c>
      <c r="L53" s="115">
        <f t="shared" ref="L53:L56" si="71">(K53-I53)/I53</f>
        <v>0.37749242410196504</v>
      </c>
      <c r="M53" s="114">
        <v>63515.76</v>
      </c>
      <c r="N53" s="115">
        <f t="shared" ref="N53:N56" si="72">(M53-K53)/K53</f>
        <v>0.18736360390405499</v>
      </c>
      <c r="O53" s="114">
        <v>58957.78</v>
      </c>
      <c r="P53" s="125">
        <f t="shared" ref="P53:P56" si="73">(O53-M53)/M53</f>
        <v>-7.1761402209467431E-2</v>
      </c>
      <c r="R53" s="62"/>
    </row>
    <row r="54" spans="1:18" x14ac:dyDescent="0.25">
      <c r="A54" s="69" t="s">
        <v>164</v>
      </c>
      <c r="B54" s="114">
        <v>3891.03</v>
      </c>
      <c r="C54" s="114">
        <v>5094.67</v>
      </c>
      <c r="D54" s="115">
        <f>(C54-B54)/B54</f>
        <v>0.30933711639334566</v>
      </c>
      <c r="E54" s="114">
        <v>4457.76</v>
      </c>
      <c r="F54" s="115">
        <f t="shared" si="68"/>
        <v>-0.12501496662197942</v>
      </c>
      <c r="G54" s="114">
        <v>4631.99</v>
      </c>
      <c r="H54" s="115">
        <f t="shared" si="69"/>
        <v>3.9084652381465031E-2</v>
      </c>
      <c r="I54" s="114">
        <v>4042.16</v>
      </c>
      <c r="J54" s="115">
        <f t="shared" si="70"/>
        <v>-0.12733835781165329</v>
      </c>
      <c r="K54" s="114">
        <v>4041.5</v>
      </c>
      <c r="L54" s="115">
        <f t="shared" si="71"/>
        <v>-1.6327903892964516E-4</v>
      </c>
      <c r="M54" s="114">
        <v>3853.45</v>
      </c>
      <c r="N54" s="115">
        <f t="shared" si="72"/>
        <v>-4.6529753804280635E-2</v>
      </c>
      <c r="O54" s="114">
        <v>3418.53</v>
      </c>
      <c r="P54" s="125">
        <f t="shared" si="73"/>
        <v>-0.11286509491494626</v>
      </c>
      <c r="R54" s="62"/>
    </row>
    <row r="55" spans="1:18" x14ac:dyDescent="0.25">
      <c r="A55" s="69" t="s">
        <v>165</v>
      </c>
      <c r="B55" s="114">
        <v>19837.38</v>
      </c>
      <c r="C55" s="114">
        <v>21149.63</v>
      </c>
      <c r="D55" s="115">
        <f>(C55-B55)/B55</f>
        <v>6.615036864747259E-2</v>
      </c>
      <c r="E55" s="114">
        <v>18405.04</v>
      </c>
      <c r="F55" s="115">
        <f t="shared" si="68"/>
        <v>-0.12977011890988163</v>
      </c>
      <c r="G55" s="114">
        <v>18035.650000000001</v>
      </c>
      <c r="H55" s="115">
        <f t="shared" si="69"/>
        <v>-2.0070046030869773E-2</v>
      </c>
      <c r="I55" s="114">
        <v>21641.93</v>
      </c>
      <c r="J55" s="115">
        <f t="shared" si="70"/>
        <v>0.1999528711191445</v>
      </c>
      <c r="K55" s="114">
        <v>22675.24</v>
      </c>
      <c r="L55" s="115">
        <f t="shared" si="71"/>
        <v>4.7745741715272218E-2</v>
      </c>
      <c r="M55" s="114">
        <v>19030.68</v>
      </c>
      <c r="N55" s="115">
        <f t="shared" si="72"/>
        <v>-0.16072861852840373</v>
      </c>
      <c r="O55" s="114">
        <v>19183.080000000002</v>
      </c>
      <c r="P55" s="125">
        <f t="shared" si="73"/>
        <v>8.0081216225590182E-3</v>
      </c>
      <c r="R55" s="62"/>
    </row>
    <row r="56" spans="1:18" x14ac:dyDescent="0.25">
      <c r="A56" s="69" t="s">
        <v>166</v>
      </c>
      <c r="B56" s="65">
        <v>275844</v>
      </c>
      <c r="C56" s="65">
        <v>288486.96000000002</v>
      </c>
      <c r="D56" s="124">
        <f>(C56-B56)/B56</f>
        <v>4.5833732109453247E-2</v>
      </c>
      <c r="E56" s="65">
        <v>293849.65999999997</v>
      </c>
      <c r="F56" s="124">
        <f t="shared" si="68"/>
        <v>1.8589055117083812E-2</v>
      </c>
      <c r="G56" s="65">
        <v>296569.03000000003</v>
      </c>
      <c r="H56" s="124">
        <f t="shared" si="69"/>
        <v>9.2542901019523182E-3</v>
      </c>
      <c r="I56" s="65">
        <v>290860.74</v>
      </c>
      <c r="J56" s="124">
        <f>(I56-G56)/G56</f>
        <v>-1.9247761642542504E-2</v>
      </c>
      <c r="K56" s="65">
        <v>299157.23</v>
      </c>
      <c r="L56" s="124">
        <f t="shared" si="71"/>
        <v>2.8523925229647668E-2</v>
      </c>
      <c r="M56" s="65">
        <v>317341.23</v>
      </c>
      <c r="N56" s="124">
        <f t="shared" si="72"/>
        <v>6.0784090025168373E-2</v>
      </c>
      <c r="O56" s="65">
        <v>299646.5</v>
      </c>
      <c r="P56" s="126">
        <f t="shared" si="73"/>
        <v>-5.5759316241384652E-2</v>
      </c>
      <c r="R56" s="62"/>
    </row>
    <row r="57" spans="1:18" x14ac:dyDescent="0.25">
      <c r="Q57" s="62"/>
    </row>
  </sheetData>
  <mergeCells count="9">
    <mergeCell ref="B6:P6"/>
    <mergeCell ref="B9:P9"/>
    <mergeCell ref="B16:P16"/>
    <mergeCell ref="B52:P52"/>
    <mergeCell ref="B46:P46"/>
    <mergeCell ref="B43:P43"/>
    <mergeCell ref="B27:P27"/>
    <mergeCell ref="B34:P34"/>
    <mergeCell ref="B24:P24"/>
  </mergeCells>
  <hyperlinks>
    <hyperlink ref="A1" location="List!A1" display="List of Tables" xr:uid="{F32CCAFF-481F-4E79-B02E-F4C833037712}"/>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1A9A7-CA7E-4402-90A5-74D72D90D526}">
  <sheetPr codeName="Sheet15"/>
  <dimension ref="A1:V56"/>
  <sheetViews>
    <sheetView workbookViewId="0">
      <selection activeCell="B1" sqref="B1"/>
    </sheetView>
  </sheetViews>
  <sheetFormatPr defaultRowHeight="15" x14ac:dyDescent="0.25"/>
  <cols>
    <col min="1" max="1" width="17.140625" customWidth="1"/>
  </cols>
  <sheetData>
    <row r="1" spans="1:22" ht="15" customHeight="1" x14ac:dyDescent="0.25">
      <c r="A1" s="21" t="s">
        <v>149</v>
      </c>
      <c r="S1" s="146"/>
      <c r="T1" s="146"/>
      <c r="U1" s="146"/>
      <c r="V1" s="146"/>
    </row>
    <row r="2" spans="1:22" ht="15" customHeight="1" x14ac:dyDescent="0.25"/>
    <row r="3" spans="1:22" ht="15.75" x14ac:dyDescent="0.25">
      <c r="A3" s="5" t="s">
        <v>181</v>
      </c>
    </row>
    <row r="4" spans="1:22" x14ac:dyDescent="0.25">
      <c r="A4" s="171" t="s">
        <v>155</v>
      </c>
      <c r="B4" s="167" t="s">
        <v>1</v>
      </c>
      <c r="C4" s="167"/>
      <c r="D4" s="167" t="s">
        <v>2</v>
      </c>
      <c r="E4" s="167"/>
      <c r="F4" s="167" t="s">
        <v>3</v>
      </c>
      <c r="G4" s="167"/>
      <c r="H4" s="167" t="s">
        <v>4</v>
      </c>
      <c r="I4" s="167"/>
      <c r="J4" s="167" t="s">
        <v>5</v>
      </c>
      <c r="K4" s="167"/>
      <c r="L4" s="167" t="s">
        <v>6</v>
      </c>
      <c r="M4" s="167"/>
      <c r="N4" s="167" t="s">
        <v>7</v>
      </c>
      <c r="O4" s="167"/>
      <c r="P4" s="167" t="s">
        <v>196</v>
      </c>
      <c r="Q4" s="167"/>
    </row>
    <row r="5" spans="1:22" ht="15.75" customHeight="1" x14ac:dyDescent="0.25">
      <c r="A5" s="171"/>
      <c r="B5" s="29" t="s">
        <v>158</v>
      </c>
      <c r="C5" s="30" t="s">
        <v>150</v>
      </c>
      <c r="D5" s="29" t="s">
        <v>158</v>
      </c>
      <c r="E5" s="30" t="s">
        <v>150</v>
      </c>
      <c r="F5" s="29" t="s">
        <v>158</v>
      </c>
      <c r="G5" s="30" t="s">
        <v>150</v>
      </c>
      <c r="H5" s="29" t="s">
        <v>158</v>
      </c>
      <c r="I5" s="30" t="s">
        <v>150</v>
      </c>
      <c r="J5" s="29" t="s">
        <v>158</v>
      </c>
      <c r="K5" s="30" t="s">
        <v>150</v>
      </c>
      <c r="L5" s="29" t="s">
        <v>158</v>
      </c>
      <c r="M5" s="30" t="s">
        <v>150</v>
      </c>
      <c r="N5" s="29" t="s">
        <v>158</v>
      </c>
      <c r="O5" s="30" t="s">
        <v>150</v>
      </c>
      <c r="P5" s="29" t="s">
        <v>158</v>
      </c>
      <c r="Q5" s="30" t="s">
        <v>150</v>
      </c>
    </row>
    <row r="6" spans="1:22" ht="15.75" x14ac:dyDescent="0.25">
      <c r="A6" s="172" t="s">
        <v>159</v>
      </c>
      <c r="B6" s="173"/>
      <c r="C6" s="173"/>
      <c r="D6" s="173"/>
      <c r="E6" s="173"/>
      <c r="F6" s="173"/>
      <c r="G6" s="173"/>
      <c r="H6" s="173"/>
      <c r="I6" s="173"/>
      <c r="J6" s="173"/>
      <c r="K6" s="173"/>
      <c r="L6" s="173"/>
      <c r="M6" s="173"/>
      <c r="N6" s="173"/>
      <c r="O6" s="173"/>
      <c r="P6" s="173"/>
      <c r="Q6" s="174"/>
    </row>
    <row r="7" spans="1:22" x14ac:dyDescent="0.25">
      <c r="A7" s="2" t="s">
        <v>156</v>
      </c>
      <c r="B7" s="47">
        <v>385452.73</v>
      </c>
      <c r="C7" s="22">
        <v>0.687170969867967</v>
      </c>
      <c r="D7" s="47">
        <v>398328.98</v>
      </c>
      <c r="E7" s="22">
        <v>0.69984836901951875</v>
      </c>
      <c r="F7" s="47">
        <v>402013.87</v>
      </c>
      <c r="G7" s="22">
        <v>0.71692678500496287</v>
      </c>
      <c r="H7" s="47">
        <v>409435.45</v>
      </c>
      <c r="I7" s="22">
        <v>0.72970211839812205</v>
      </c>
      <c r="J7" s="47">
        <v>421556.37</v>
      </c>
      <c r="K7" s="22">
        <v>0.74265846820280634</v>
      </c>
      <c r="L7" s="47">
        <v>428227.51</v>
      </c>
      <c r="M7" s="22">
        <v>0.75572715526835843</v>
      </c>
      <c r="N7" s="47">
        <v>439530.19</v>
      </c>
      <c r="O7" s="22">
        <v>0.76410399097393533</v>
      </c>
      <c r="P7" s="47">
        <v>438978.75</v>
      </c>
      <c r="Q7" s="22">
        <v>0.77657627494522663</v>
      </c>
    </row>
    <row r="8" spans="1:22" x14ac:dyDescent="0.25">
      <c r="A8" s="2" t="s">
        <v>10</v>
      </c>
      <c r="B8" s="47">
        <v>66731.12</v>
      </c>
      <c r="C8" s="22">
        <v>0.11896578978899873</v>
      </c>
      <c r="D8" s="47">
        <v>66132.990000000005</v>
      </c>
      <c r="E8" s="22">
        <v>0.11619306531471588</v>
      </c>
      <c r="F8" s="47">
        <v>63410.54</v>
      </c>
      <c r="G8" s="22">
        <v>0.11308245304478824</v>
      </c>
      <c r="H8" s="47">
        <v>62413.19</v>
      </c>
      <c r="I8" s="22">
        <v>0.11123374138459306</v>
      </c>
      <c r="J8" s="47">
        <v>61475.39</v>
      </c>
      <c r="K8" s="22">
        <v>0.10830157534938949</v>
      </c>
      <c r="L8" s="47">
        <v>58859.02</v>
      </c>
      <c r="M8" s="22">
        <v>0.10387319522392061</v>
      </c>
      <c r="N8" s="47">
        <v>58106.38</v>
      </c>
      <c r="O8" s="22">
        <v>0.10101539750670609</v>
      </c>
      <c r="P8" s="47">
        <v>54292.27</v>
      </c>
      <c r="Q8" s="22">
        <v>9.6045853688636357E-2</v>
      </c>
    </row>
    <row r="9" spans="1:22" x14ac:dyDescent="0.25">
      <c r="A9" s="2" t="s">
        <v>11</v>
      </c>
      <c r="B9" s="47">
        <v>59229.33</v>
      </c>
      <c r="C9" s="22">
        <v>0.10559187410796098</v>
      </c>
      <c r="D9" s="47">
        <v>57961.35</v>
      </c>
      <c r="E9" s="22">
        <v>0.10183581486757375</v>
      </c>
      <c r="F9" s="47">
        <v>53735.28</v>
      </c>
      <c r="G9" s="22">
        <v>9.5828190036680777E-2</v>
      </c>
      <c r="H9" s="47">
        <v>50732.62</v>
      </c>
      <c r="I9" s="22">
        <v>9.0416450959209652E-2</v>
      </c>
      <c r="J9" s="47">
        <v>48492.12</v>
      </c>
      <c r="K9" s="22">
        <v>8.5428868170362771E-2</v>
      </c>
      <c r="L9" s="47">
        <v>46391.88</v>
      </c>
      <c r="M9" s="22">
        <v>8.187144142129274E-2</v>
      </c>
      <c r="N9" s="47">
        <v>45401.54</v>
      </c>
      <c r="O9" s="22">
        <v>7.8928589434010807E-2</v>
      </c>
      <c r="P9" s="47">
        <v>42905.26</v>
      </c>
      <c r="Q9" s="22">
        <v>7.5901639854677336E-2</v>
      </c>
    </row>
    <row r="10" spans="1:22" x14ac:dyDescent="0.25">
      <c r="A10" s="2" t="s">
        <v>12</v>
      </c>
      <c r="B10" s="47">
        <v>32088.77</v>
      </c>
      <c r="C10" s="22">
        <v>5.7206680577330776E-2</v>
      </c>
      <c r="D10" s="47">
        <v>29968.71</v>
      </c>
      <c r="E10" s="22">
        <v>5.2653846112625156E-2</v>
      </c>
      <c r="F10" s="47">
        <v>26886.99</v>
      </c>
      <c r="G10" s="22">
        <v>4.7948602617020622E-2</v>
      </c>
      <c r="H10" s="47">
        <v>24811.77</v>
      </c>
      <c r="I10" s="22">
        <v>4.4219915813852886E-2</v>
      </c>
      <c r="J10" s="47">
        <v>23186.41</v>
      </c>
      <c r="K10" s="22">
        <v>4.084764211657442E-2</v>
      </c>
      <c r="L10" s="47">
        <v>21518.61</v>
      </c>
      <c r="M10" s="22">
        <v>3.7975603016791822E-2</v>
      </c>
      <c r="N10" s="47">
        <v>21098.720000000001</v>
      </c>
      <c r="O10" s="22">
        <v>3.6679200935984826E-2</v>
      </c>
      <c r="P10" s="47">
        <v>19279.73</v>
      </c>
      <c r="Q10" s="22">
        <v>3.4106846642006555E-2</v>
      </c>
    </row>
    <row r="11" spans="1:22" x14ac:dyDescent="0.25">
      <c r="A11" s="2" t="s">
        <v>13</v>
      </c>
      <c r="B11" s="47">
        <v>17425.02</v>
      </c>
      <c r="C11" s="22">
        <v>3.1064685657742577E-2</v>
      </c>
      <c r="D11" s="47">
        <v>16772.66</v>
      </c>
      <c r="E11" s="22">
        <v>2.9468904685566497E-2</v>
      </c>
      <c r="F11" s="47">
        <v>14699.38</v>
      </c>
      <c r="G11" s="22">
        <v>2.6213969296547533E-2</v>
      </c>
      <c r="H11" s="47">
        <v>13706.41</v>
      </c>
      <c r="I11" s="22">
        <v>2.4427773444222291E-2</v>
      </c>
      <c r="J11" s="47">
        <v>12921.25</v>
      </c>
      <c r="K11" s="22">
        <v>2.2763446160866958E-2</v>
      </c>
      <c r="L11" s="47">
        <v>11645.99</v>
      </c>
      <c r="M11" s="22">
        <v>2.0552605069636347E-2</v>
      </c>
      <c r="N11" s="47">
        <v>11086.17</v>
      </c>
      <c r="O11" s="22">
        <v>1.9272821149362941E-2</v>
      </c>
      <c r="P11" s="47">
        <v>9818.4699999999993</v>
      </c>
      <c r="Q11" s="22">
        <v>1.7369384869453153E-2</v>
      </c>
    </row>
    <row r="12" spans="1:22" ht="15.75" x14ac:dyDescent="0.25">
      <c r="A12" s="168" t="s">
        <v>160</v>
      </c>
      <c r="B12" s="169"/>
      <c r="C12" s="169"/>
      <c r="D12" s="169"/>
      <c r="E12" s="169"/>
      <c r="F12" s="169"/>
      <c r="G12" s="169"/>
      <c r="H12" s="169"/>
      <c r="I12" s="169"/>
      <c r="J12" s="169"/>
      <c r="K12" s="169"/>
      <c r="L12" s="169"/>
      <c r="M12" s="169"/>
      <c r="N12" s="169"/>
      <c r="O12" s="169"/>
      <c r="P12" s="169"/>
      <c r="Q12" s="170"/>
    </row>
    <row r="13" spans="1:22" x14ac:dyDescent="0.25">
      <c r="A13" s="2" t="s">
        <v>156</v>
      </c>
      <c r="B13" s="47">
        <v>335299.59999999998</v>
      </c>
      <c r="C13" s="22">
        <v>0.76969392107962775</v>
      </c>
      <c r="D13" s="47">
        <v>350678.6</v>
      </c>
      <c r="E13" s="22">
        <v>0.77639809446509733</v>
      </c>
      <c r="F13" s="47">
        <v>354085.28</v>
      </c>
      <c r="G13" s="22">
        <v>0.78076014139556416</v>
      </c>
      <c r="H13" s="47">
        <v>359270.83</v>
      </c>
      <c r="I13" s="22">
        <v>0.78025982177227604</v>
      </c>
      <c r="J13" s="47">
        <v>358952.53</v>
      </c>
      <c r="K13" s="22">
        <v>0.78268677654178564</v>
      </c>
      <c r="L13" s="47">
        <v>359262.94</v>
      </c>
      <c r="M13" s="22">
        <v>0.78413380671410449</v>
      </c>
      <c r="N13" s="47">
        <v>360718.3</v>
      </c>
      <c r="O13" s="22">
        <v>0.78579000390762022</v>
      </c>
      <c r="P13" s="47">
        <v>360877.15</v>
      </c>
      <c r="Q13" s="22">
        <v>0.79516249267694683</v>
      </c>
    </row>
    <row r="14" spans="1:22" x14ac:dyDescent="0.25">
      <c r="A14" s="2" t="s">
        <v>10</v>
      </c>
      <c r="B14" s="47">
        <v>42528.95</v>
      </c>
      <c r="C14" s="22">
        <v>9.7626941054804225E-2</v>
      </c>
      <c r="D14" s="47">
        <v>43789.26</v>
      </c>
      <c r="E14" s="22">
        <v>9.6948881460222291E-2</v>
      </c>
      <c r="F14" s="47">
        <v>44032.31</v>
      </c>
      <c r="G14" s="22">
        <v>9.7091504570800874E-2</v>
      </c>
      <c r="H14" s="47">
        <v>45604.4</v>
      </c>
      <c r="I14" s="22">
        <v>9.9043056225944059E-2</v>
      </c>
      <c r="J14" s="47">
        <v>44924.6</v>
      </c>
      <c r="K14" s="22">
        <v>9.7956936983921244E-2</v>
      </c>
      <c r="L14" s="47">
        <v>45207.93</v>
      </c>
      <c r="M14" s="22">
        <v>9.8671647692257836E-2</v>
      </c>
      <c r="N14" s="47">
        <v>43974.48</v>
      </c>
      <c r="O14" s="22">
        <v>9.5794160737161294E-2</v>
      </c>
      <c r="P14" s="47">
        <v>41200.21</v>
      </c>
      <c r="Q14" s="22">
        <v>9.0781202640326963E-2</v>
      </c>
    </row>
    <row r="15" spans="1:22" x14ac:dyDescent="0.25">
      <c r="A15" s="2" t="s">
        <v>11</v>
      </c>
      <c r="B15" s="47">
        <v>31663.63</v>
      </c>
      <c r="C15" s="22">
        <v>7.2685155396291959E-2</v>
      </c>
      <c r="D15" s="47">
        <v>31522.62</v>
      </c>
      <c r="E15" s="22">
        <v>6.9790691820223322E-2</v>
      </c>
      <c r="F15" s="47">
        <v>31543.72</v>
      </c>
      <c r="G15" s="22">
        <v>6.9554089589214455E-2</v>
      </c>
      <c r="H15" s="47">
        <v>31747.5</v>
      </c>
      <c r="I15" s="22">
        <v>6.894881694602184E-2</v>
      </c>
      <c r="J15" s="47">
        <v>32318.39</v>
      </c>
      <c r="K15" s="22">
        <v>7.0469419708840825E-2</v>
      </c>
      <c r="L15" s="47">
        <v>31857.5</v>
      </c>
      <c r="M15" s="22">
        <v>6.9532757114871308E-2</v>
      </c>
      <c r="N15" s="47">
        <v>32976.31</v>
      </c>
      <c r="O15" s="22">
        <v>7.183570881698792E-2</v>
      </c>
      <c r="P15" s="47">
        <v>31660.21</v>
      </c>
      <c r="Q15" s="22">
        <v>6.9760613832922355E-2</v>
      </c>
    </row>
    <row r="16" spans="1:22" x14ac:dyDescent="0.25">
      <c r="A16" s="2" t="s">
        <v>12</v>
      </c>
      <c r="B16" s="47">
        <v>16963.849999999999</v>
      </c>
      <c r="C16" s="22">
        <v>3.8941210258248572E-2</v>
      </c>
      <c r="D16" s="47">
        <v>16261.55</v>
      </c>
      <c r="E16" s="22">
        <v>3.6002871099202811E-2</v>
      </c>
      <c r="F16" s="47">
        <v>15090.74</v>
      </c>
      <c r="G16" s="22">
        <v>3.3275171156970137E-2</v>
      </c>
      <c r="H16" s="47">
        <v>14881.87</v>
      </c>
      <c r="I16" s="22">
        <v>3.2320256097157073E-2</v>
      </c>
      <c r="J16" s="47">
        <v>14332.69</v>
      </c>
      <c r="K16" s="22">
        <v>3.1252062592434397E-2</v>
      </c>
      <c r="L16" s="47">
        <v>13921.8</v>
      </c>
      <c r="M16" s="22">
        <v>3.038597309901327E-2</v>
      </c>
      <c r="N16" s="47">
        <v>13755.17</v>
      </c>
      <c r="O16" s="22">
        <v>2.9964310344249186E-2</v>
      </c>
      <c r="P16" s="47">
        <v>13099.32</v>
      </c>
      <c r="Q16" s="22">
        <v>2.8863251506982313E-2</v>
      </c>
    </row>
    <row r="17" spans="1:17" x14ac:dyDescent="0.25">
      <c r="A17" s="2" t="s">
        <v>13</v>
      </c>
      <c r="B17" s="47">
        <v>9171.16</v>
      </c>
      <c r="C17" s="22">
        <v>2.1052772211027509E-2</v>
      </c>
      <c r="D17" s="47">
        <v>9421.67</v>
      </c>
      <c r="E17" s="22">
        <v>2.0859461155254336E-2</v>
      </c>
      <c r="F17" s="47">
        <v>8761.4699999999993</v>
      </c>
      <c r="G17" s="22">
        <v>1.9319093287450392E-2</v>
      </c>
      <c r="H17" s="47">
        <v>8945.65</v>
      </c>
      <c r="I17" s="22">
        <v>1.9428048958600844E-2</v>
      </c>
      <c r="J17" s="47">
        <v>8087.6</v>
      </c>
      <c r="K17" s="22">
        <v>1.7634804173017934E-2</v>
      </c>
      <c r="L17" s="47">
        <v>7915.18</v>
      </c>
      <c r="M17" s="22">
        <v>1.7275815379753184E-2</v>
      </c>
      <c r="N17" s="47">
        <v>7627.52</v>
      </c>
      <c r="O17" s="22">
        <v>1.661581619398143E-2</v>
      </c>
      <c r="P17" s="47">
        <v>7003.87</v>
      </c>
      <c r="Q17" s="22">
        <v>1.5432439342821475E-2</v>
      </c>
    </row>
    <row r="18" spans="1:17" ht="15.75" x14ac:dyDescent="0.25">
      <c r="A18" s="168" t="s">
        <v>161</v>
      </c>
      <c r="B18" s="169"/>
      <c r="C18" s="169"/>
      <c r="D18" s="169"/>
      <c r="E18" s="169"/>
      <c r="F18" s="169"/>
      <c r="G18" s="169"/>
      <c r="H18" s="169"/>
      <c r="I18" s="169"/>
      <c r="J18" s="169"/>
      <c r="K18" s="169"/>
      <c r="L18" s="169"/>
      <c r="M18" s="169"/>
      <c r="N18" s="169"/>
      <c r="O18" s="169"/>
      <c r="P18" s="169"/>
      <c r="Q18" s="170"/>
    </row>
    <row r="19" spans="1:17" x14ac:dyDescent="0.25">
      <c r="A19" s="2" t="s">
        <v>156</v>
      </c>
      <c r="B19" s="47">
        <v>525197.07999999996</v>
      </c>
      <c r="C19" s="22">
        <v>0.65510029850886264</v>
      </c>
      <c r="D19" s="47">
        <v>557475.48</v>
      </c>
      <c r="E19" s="22">
        <v>0.66727569573283851</v>
      </c>
      <c r="F19" s="47">
        <v>581582</v>
      </c>
      <c r="G19" s="22">
        <v>0.68046017894807964</v>
      </c>
      <c r="H19" s="47">
        <v>612444.39</v>
      </c>
      <c r="I19" s="22">
        <v>0.69412294000597807</v>
      </c>
      <c r="J19" s="47">
        <v>631761.63</v>
      </c>
      <c r="K19" s="22">
        <v>0.71151474900406664</v>
      </c>
      <c r="L19" s="47">
        <v>654720.11</v>
      </c>
      <c r="M19" s="22">
        <v>0.72658743241221513</v>
      </c>
      <c r="N19" s="47">
        <v>694687.63</v>
      </c>
      <c r="O19" s="22">
        <v>0.73907465800857608</v>
      </c>
      <c r="P19" s="47">
        <v>710128.59</v>
      </c>
      <c r="Q19" s="22">
        <v>0.75099100171123034</v>
      </c>
    </row>
    <row r="20" spans="1:17" x14ac:dyDescent="0.25">
      <c r="A20" s="2" t="s">
        <v>10</v>
      </c>
      <c r="B20" s="47">
        <v>107579.71</v>
      </c>
      <c r="C20" s="22">
        <v>0.13418867472472787</v>
      </c>
      <c r="D20" s="47">
        <v>108733.35</v>
      </c>
      <c r="E20" s="22">
        <v>0.13014944042132984</v>
      </c>
      <c r="F20" s="47">
        <v>110446.52</v>
      </c>
      <c r="G20" s="22">
        <v>0.12922418294134388</v>
      </c>
      <c r="H20" s="47">
        <v>112232.11</v>
      </c>
      <c r="I20" s="22">
        <v>0.12719992774572453</v>
      </c>
      <c r="J20" s="47">
        <v>108764.44</v>
      </c>
      <c r="K20" s="22">
        <v>0.12249478213352062</v>
      </c>
      <c r="L20" s="47">
        <v>106635.12</v>
      </c>
      <c r="M20" s="22">
        <v>0.11834024472803875</v>
      </c>
      <c r="N20" s="47">
        <v>106256.93</v>
      </c>
      <c r="O20" s="22">
        <v>0.11304621071313908</v>
      </c>
      <c r="P20" s="47">
        <v>101886.45</v>
      </c>
      <c r="Q20" s="22">
        <v>0.10774922770860582</v>
      </c>
    </row>
    <row r="21" spans="1:17" x14ac:dyDescent="0.25">
      <c r="A21" s="2" t="s">
        <v>11</v>
      </c>
      <c r="B21" s="47">
        <v>95819.39</v>
      </c>
      <c r="C21" s="22">
        <v>0.11951953539409842</v>
      </c>
      <c r="D21" s="47">
        <v>95190.11</v>
      </c>
      <c r="E21" s="22">
        <v>0.11393872763181519</v>
      </c>
      <c r="F21" s="47">
        <v>92628.5</v>
      </c>
      <c r="G21" s="22">
        <v>0.10837681648622584</v>
      </c>
      <c r="H21" s="47">
        <v>91309.92</v>
      </c>
      <c r="I21" s="22">
        <v>0.1034874531581727</v>
      </c>
      <c r="J21" s="47">
        <v>86844.43</v>
      </c>
      <c r="K21" s="22">
        <v>9.7807606349646817E-2</v>
      </c>
      <c r="L21" s="47">
        <v>83263.97</v>
      </c>
      <c r="M21" s="22">
        <v>9.2403690142872974E-2</v>
      </c>
      <c r="N21" s="47">
        <v>83872.62</v>
      </c>
      <c r="O21" s="22">
        <v>8.9231656453683014E-2</v>
      </c>
      <c r="P21" s="47">
        <v>81516.31</v>
      </c>
      <c r="Q21" s="22">
        <v>8.6206943594121704E-2</v>
      </c>
    </row>
    <row r="22" spans="1:17" x14ac:dyDescent="0.25">
      <c r="A22" s="2" t="s">
        <v>12</v>
      </c>
      <c r="B22" s="47">
        <v>49454.9</v>
      </c>
      <c r="C22" s="22">
        <v>6.168716656369444E-2</v>
      </c>
      <c r="D22" s="47">
        <v>48860.17</v>
      </c>
      <c r="E22" s="22">
        <v>5.848365551499192E-2</v>
      </c>
      <c r="F22" s="47">
        <v>46047.48</v>
      </c>
      <c r="G22" s="22">
        <v>5.3876283105233867E-2</v>
      </c>
      <c r="H22" s="47">
        <v>43582.65</v>
      </c>
      <c r="I22" s="22">
        <v>4.9395043280993298E-2</v>
      </c>
      <c r="J22" s="47">
        <v>40263.279999999999</v>
      </c>
      <c r="K22" s="22">
        <v>4.5346086566353284E-2</v>
      </c>
      <c r="L22" s="47">
        <v>37619.17</v>
      </c>
      <c r="M22" s="22">
        <v>4.1748551361556058E-2</v>
      </c>
      <c r="N22" s="47">
        <v>36768.99</v>
      </c>
      <c r="O22" s="22">
        <v>3.9118342598918526E-2</v>
      </c>
      <c r="P22" s="47">
        <v>34663.68</v>
      </c>
      <c r="Q22" s="22">
        <v>3.6658306865517895E-2</v>
      </c>
    </row>
    <row r="23" spans="1:17" x14ac:dyDescent="0.25">
      <c r="A23" s="2" t="s">
        <v>13</v>
      </c>
      <c r="B23" s="47">
        <v>23653.759999999998</v>
      </c>
      <c r="C23" s="22">
        <v>2.9504324808616596E-2</v>
      </c>
      <c r="D23" s="47">
        <v>25190.89</v>
      </c>
      <c r="E23" s="22">
        <v>3.0152480699024476E-2</v>
      </c>
      <c r="F23" s="47">
        <v>23984.75</v>
      </c>
      <c r="G23" s="22">
        <v>2.8062538519116744E-2</v>
      </c>
      <c r="H23" s="47">
        <v>22759.34</v>
      </c>
      <c r="I23" s="22">
        <v>2.5794635809131432E-2</v>
      </c>
      <c r="J23" s="47">
        <v>20277.02</v>
      </c>
      <c r="K23" s="22">
        <v>2.2836775946412636E-2</v>
      </c>
      <c r="L23" s="47">
        <v>18850.86</v>
      </c>
      <c r="M23" s="22">
        <v>2.0920081355317054E-2</v>
      </c>
      <c r="N23" s="47">
        <v>18356.259999999998</v>
      </c>
      <c r="O23" s="22">
        <v>1.9529132225683223E-2</v>
      </c>
      <c r="P23" s="47">
        <v>17393.650000000001</v>
      </c>
      <c r="Q23" s="22">
        <v>1.8394520120524289E-2</v>
      </c>
    </row>
    <row r="24" spans="1:17" ht="15.75" x14ac:dyDescent="0.25">
      <c r="A24" s="168" t="s">
        <v>162</v>
      </c>
      <c r="B24" s="169"/>
      <c r="C24" s="169"/>
      <c r="D24" s="169"/>
      <c r="E24" s="169"/>
      <c r="F24" s="169"/>
      <c r="G24" s="169"/>
      <c r="H24" s="169"/>
      <c r="I24" s="169"/>
      <c r="J24" s="169"/>
      <c r="K24" s="169"/>
      <c r="L24" s="169"/>
      <c r="M24" s="169"/>
      <c r="N24" s="169"/>
      <c r="O24" s="169"/>
      <c r="P24" s="169"/>
      <c r="Q24" s="170"/>
    </row>
    <row r="25" spans="1:17" x14ac:dyDescent="0.25">
      <c r="A25" s="2" t="s">
        <v>156</v>
      </c>
      <c r="B25" s="47">
        <v>315191.38</v>
      </c>
      <c r="C25" s="22">
        <v>0.63267407774693152</v>
      </c>
      <c r="D25" s="47">
        <v>323772.2</v>
      </c>
      <c r="E25" s="22">
        <v>0.64392543602148955</v>
      </c>
      <c r="F25" s="47">
        <v>338358.07</v>
      </c>
      <c r="G25" s="22">
        <v>0.64812133767980884</v>
      </c>
      <c r="H25" s="47">
        <v>349293.59</v>
      </c>
      <c r="I25" s="22">
        <v>0.65469399372932968</v>
      </c>
      <c r="J25" s="47">
        <v>371550.24</v>
      </c>
      <c r="K25" s="22">
        <v>0.6679856415630735</v>
      </c>
      <c r="L25" s="47">
        <v>391084.98</v>
      </c>
      <c r="M25" s="22">
        <v>0.67334830837596193</v>
      </c>
      <c r="N25" s="47">
        <v>399004.5</v>
      </c>
      <c r="O25" s="22">
        <v>0.67878517605013644</v>
      </c>
      <c r="P25" s="47">
        <v>397214.56</v>
      </c>
      <c r="Q25" s="22">
        <v>0.69125343425681207</v>
      </c>
    </row>
    <row r="26" spans="1:17" x14ac:dyDescent="0.25">
      <c r="A26" s="2" t="s">
        <v>10</v>
      </c>
      <c r="B26" s="47">
        <v>79915.039999999994</v>
      </c>
      <c r="C26" s="22">
        <v>0.16041103100633378</v>
      </c>
      <c r="D26" s="47">
        <v>79730.39</v>
      </c>
      <c r="E26" s="22">
        <v>0.1585695935133202</v>
      </c>
      <c r="F26" s="47">
        <v>83173.83</v>
      </c>
      <c r="G26" s="22">
        <v>0.15931859984764959</v>
      </c>
      <c r="H26" s="47">
        <v>85555.92</v>
      </c>
      <c r="I26" s="22">
        <v>0.16036064948110565</v>
      </c>
      <c r="J26" s="47">
        <v>86972.07</v>
      </c>
      <c r="K26" s="22">
        <v>0.15636134154298634</v>
      </c>
      <c r="L26" s="47">
        <v>89841.47</v>
      </c>
      <c r="M26" s="22">
        <v>0.15468403272994463</v>
      </c>
      <c r="N26" s="47">
        <v>88833.22</v>
      </c>
      <c r="O26" s="22">
        <v>0.15112278903320767</v>
      </c>
      <c r="P26" s="47">
        <v>83265.98</v>
      </c>
      <c r="Q26" s="22">
        <v>0.14490378860170439</v>
      </c>
    </row>
    <row r="27" spans="1:17" x14ac:dyDescent="0.25">
      <c r="A27" s="2" t="s">
        <v>11</v>
      </c>
      <c r="B27" s="47">
        <v>58112.6</v>
      </c>
      <c r="C27" s="22">
        <v>0.11664765581621023</v>
      </c>
      <c r="D27" s="47">
        <v>56748.78</v>
      </c>
      <c r="E27" s="22">
        <v>0.11286325047421485</v>
      </c>
      <c r="F27" s="47">
        <v>58311.16</v>
      </c>
      <c r="G27" s="22">
        <v>0.11169441598027015</v>
      </c>
      <c r="H27" s="47">
        <v>58416.07</v>
      </c>
      <c r="I27" s="22">
        <v>0.10949141713786412</v>
      </c>
      <c r="J27" s="47">
        <v>58869.22</v>
      </c>
      <c r="K27" s="22">
        <v>0.10583708327040166</v>
      </c>
      <c r="L27" s="47">
        <v>60904.98</v>
      </c>
      <c r="M27" s="22">
        <v>0.10486279799002202</v>
      </c>
      <c r="N27" s="47">
        <v>61004.15</v>
      </c>
      <c r="O27" s="22">
        <v>0.10378006437907075</v>
      </c>
      <c r="P27" s="47">
        <v>57647.88</v>
      </c>
      <c r="Q27" s="22">
        <v>0.10032183872520833</v>
      </c>
    </row>
    <row r="28" spans="1:17" x14ac:dyDescent="0.25">
      <c r="A28" s="2" t="s">
        <v>12</v>
      </c>
      <c r="B28" s="47">
        <v>28639.93</v>
      </c>
      <c r="C28" s="22">
        <v>5.7488061061462641E-2</v>
      </c>
      <c r="D28" s="47">
        <v>26751.47</v>
      </c>
      <c r="E28" s="22">
        <v>5.3203925426475146E-2</v>
      </c>
      <c r="F28" s="47">
        <v>26245.84</v>
      </c>
      <c r="G28" s="22">
        <v>5.027363150915902E-2</v>
      </c>
      <c r="H28" s="47">
        <v>25102.05</v>
      </c>
      <c r="I28" s="22">
        <v>4.7049707855484318E-2</v>
      </c>
      <c r="J28" s="47">
        <v>24309.99</v>
      </c>
      <c r="K28" s="22">
        <v>4.3705325736142449E-2</v>
      </c>
      <c r="L28" s="47">
        <v>25065.01</v>
      </c>
      <c r="M28" s="22">
        <v>4.3155536382211791E-2</v>
      </c>
      <c r="N28" s="47">
        <v>25401.84</v>
      </c>
      <c r="O28" s="22">
        <v>4.321352876069668E-2</v>
      </c>
      <c r="P28" s="47">
        <v>23791.05</v>
      </c>
      <c r="Q28" s="22">
        <v>4.140242245167329E-2</v>
      </c>
    </row>
    <row r="29" spans="1:17" x14ac:dyDescent="0.25">
      <c r="A29" s="2" t="s">
        <v>13</v>
      </c>
      <c r="B29" s="47">
        <v>16330.23</v>
      </c>
      <c r="C29" s="22">
        <v>3.277917436906197E-2</v>
      </c>
      <c r="D29" s="47">
        <v>15807.24</v>
      </c>
      <c r="E29" s="22">
        <v>3.1437794564500382E-2</v>
      </c>
      <c r="F29" s="47">
        <v>15970.86</v>
      </c>
      <c r="G29" s="22">
        <v>3.0592014983112276E-2</v>
      </c>
      <c r="H29" s="47">
        <v>15154.28</v>
      </c>
      <c r="I29" s="22">
        <v>2.8404231796216203E-2</v>
      </c>
      <c r="J29" s="47">
        <v>14523.37</v>
      </c>
      <c r="K29" s="22">
        <v>2.611060788739605E-2</v>
      </c>
      <c r="L29" s="47">
        <v>13909.92</v>
      </c>
      <c r="M29" s="22">
        <v>2.3949324521859574E-2</v>
      </c>
      <c r="N29" s="47">
        <v>13577.76</v>
      </c>
      <c r="O29" s="22">
        <v>2.3098441776888485E-2</v>
      </c>
      <c r="P29" s="47">
        <v>12709.95</v>
      </c>
      <c r="Q29" s="22">
        <v>2.2118515964602025E-2</v>
      </c>
    </row>
    <row r="30" spans="1:17" x14ac:dyDescent="0.25">
      <c r="A30" s="26"/>
      <c r="B30" s="27"/>
      <c r="C30" s="28"/>
      <c r="D30" s="27"/>
      <c r="E30" s="28"/>
      <c r="F30" s="27"/>
      <c r="G30" s="28"/>
      <c r="H30" s="27"/>
      <c r="I30" s="28"/>
      <c r="J30" s="27"/>
      <c r="K30" s="28"/>
      <c r="L30" s="27"/>
      <c r="M30" s="28"/>
      <c r="N30" s="27"/>
      <c r="O30" s="28"/>
      <c r="P30" s="28"/>
      <c r="Q30" s="28"/>
    </row>
    <row r="31" spans="1:17" x14ac:dyDescent="0.25">
      <c r="A31" s="171" t="s">
        <v>154</v>
      </c>
      <c r="B31" s="167" t="s">
        <v>1</v>
      </c>
      <c r="C31" s="167"/>
      <c r="D31" s="167" t="s">
        <v>2</v>
      </c>
      <c r="E31" s="167"/>
      <c r="F31" s="167" t="s">
        <v>3</v>
      </c>
      <c r="G31" s="167"/>
      <c r="H31" s="167" t="s">
        <v>4</v>
      </c>
      <c r="I31" s="167"/>
      <c r="J31" s="167" t="s">
        <v>5</v>
      </c>
      <c r="K31" s="167"/>
      <c r="L31" s="167" t="s">
        <v>6</v>
      </c>
      <c r="M31" s="167"/>
      <c r="N31" s="167" t="s">
        <v>7</v>
      </c>
      <c r="O31" s="167"/>
      <c r="P31" s="167" t="s">
        <v>196</v>
      </c>
      <c r="Q31" s="167"/>
    </row>
    <row r="32" spans="1:17" ht="15.75" customHeight="1" x14ac:dyDescent="0.25">
      <c r="A32" s="171"/>
      <c r="B32" s="29" t="s">
        <v>158</v>
      </c>
      <c r="C32" s="30" t="s">
        <v>150</v>
      </c>
      <c r="D32" s="29" t="s">
        <v>158</v>
      </c>
      <c r="E32" s="30" t="s">
        <v>150</v>
      </c>
      <c r="F32" s="29" t="s">
        <v>158</v>
      </c>
      <c r="G32" s="30" t="s">
        <v>150</v>
      </c>
      <c r="H32" s="29" t="s">
        <v>158</v>
      </c>
      <c r="I32" s="30" t="s">
        <v>150</v>
      </c>
      <c r="J32" s="29" t="s">
        <v>158</v>
      </c>
      <c r="K32" s="30" t="s">
        <v>150</v>
      </c>
      <c r="L32" s="29" t="s">
        <v>158</v>
      </c>
      <c r="M32" s="30" t="s">
        <v>150</v>
      </c>
      <c r="N32" s="29" t="s">
        <v>158</v>
      </c>
      <c r="O32" s="30" t="s">
        <v>150</v>
      </c>
      <c r="P32" s="29" t="s">
        <v>158</v>
      </c>
      <c r="Q32" s="30" t="s">
        <v>150</v>
      </c>
    </row>
    <row r="33" spans="1:17" ht="15.75" x14ac:dyDescent="0.25">
      <c r="A33" s="172" t="s">
        <v>159</v>
      </c>
      <c r="B33" s="173"/>
      <c r="C33" s="173"/>
      <c r="D33" s="173"/>
      <c r="E33" s="173"/>
      <c r="F33" s="173"/>
      <c r="G33" s="173"/>
      <c r="H33" s="173"/>
      <c r="I33" s="173"/>
      <c r="J33" s="173"/>
      <c r="K33" s="173"/>
      <c r="L33" s="173"/>
      <c r="M33" s="173"/>
      <c r="N33" s="173"/>
      <c r="O33" s="173"/>
      <c r="P33" s="173"/>
      <c r="Q33" s="174"/>
    </row>
    <row r="34" spans="1:17" x14ac:dyDescent="0.25">
      <c r="A34" s="2" t="s">
        <v>156</v>
      </c>
      <c r="B34" s="47">
        <v>47386.07</v>
      </c>
      <c r="C34" s="22">
        <v>0.29020186472152215</v>
      </c>
      <c r="D34" s="47">
        <v>49871.87</v>
      </c>
      <c r="E34" s="22">
        <v>0.29441227401074666</v>
      </c>
      <c r="F34" s="47">
        <v>53441.83</v>
      </c>
      <c r="G34" s="22">
        <v>0.30729169481781571</v>
      </c>
      <c r="H34" s="47">
        <v>55283.97</v>
      </c>
      <c r="I34" s="22">
        <v>0.31697826504016363</v>
      </c>
      <c r="J34" s="47">
        <v>57885.42</v>
      </c>
      <c r="K34" s="22">
        <v>0.3290905959910535</v>
      </c>
      <c r="L34" s="47">
        <v>61454.59</v>
      </c>
      <c r="M34" s="22">
        <v>0.34650768611669108</v>
      </c>
      <c r="N34" s="47">
        <v>63624.49</v>
      </c>
      <c r="O34" s="22">
        <v>0.34810766064579202</v>
      </c>
      <c r="P34" s="47">
        <v>67030.19</v>
      </c>
      <c r="Q34" s="22">
        <v>0.36450467554907068</v>
      </c>
    </row>
    <row r="35" spans="1:17" x14ac:dyDescent="0.25">
      <c r="A35" s="2" t="s">
        <v>10</v>
      </c>
      <c r="B35" s="47">
        <v>39349.32</v>
      </c>
      <c r="C35" s="22">
        <v>0.24098318428862925</v>
      </c>
      <c r="D35" s="47">
        <v>40708.75</v>
      </c>
      <c r="E35" s="22">
        <v>0.24031895454561825</v>
      </c>
      <c r="F35" s="47">
        <v>41519.83</v>
      </c>
      <c r="G35" s="22">
        <v>0.23873993329284551</v>
      </c>
      <c r="H35" s="47">
        <v>42068.12</v>
      </c>
      <c r="I35" s="22">
        <v>0.2412033667462993</v>
      </c>
      <c r="J35" s="47">
        <v>42319.92</v>
      </c>
      <c r="K35" s="22">
        <v>0.24059750616120096</v>
      </c>
      <c r="L35" s="47">
        <v>42065.71</v>
      </c>
      <c r="M35" s="22">
        <v>0.23718475441713555</v>
      </c>
      <c r="N35" s="47">
        <v>43421.33</v>
      </c>
      <c r="O35" s="22">
        <v>0.23757043252415777</v>
      </c>
      <c r="P35" s="47">
        <v>42867.74</v>
      </c>
      <c r="Q35" s="22">
        <v>0.2331112542008596</v>
      </c>
    </row>
    <row r="36" spans="1:17" x14ac:dyDescent="0.25">
      <c r="A36" s="2" t="s">
        <v>11</v>
      </c>
      <c r="B36" s="47">
        <v>42041.26</v>
      </c>
      <c r="C36" s="22">
        <v>0.25746916862365543</v>
      </c>
      <c r="D36" s="47">
        <v>43650.46</v>
      </c>
      <c r="E36" s="22">
        <v>0.25768496730150958</v>
      </c>
      <c r="F36" s="47">
        <v>44324.84</v>
      </c>
      <c r="G36" s="22">
        <v>0.25486880232448084</v>
      </c>
      <c r="H36" s="47">
        <v>43681.39</v>
      </c>
      <c r="I36" s="22">
        <v>0.25045327274330609</v>
      </c>
      <c r="J36" s="47">
        <v>43309.94</v>
      </c>
      <c r="K36" s="22">
        <v>0.24622597481259997</v>
      </c>
      <c r="L36" s="47">
        <v>42692.15</v>
      </c>
      <c r="M36" s="22">
        <v>0.24071689538318775</v>
      </c>
      <c r="N36" s="47">
        <v>43514.71</v>
      </c>
      <c r="O36" s="22">
        <v>0.23808134103361855</v>
      </c>
      <c r="P36" s="47">
        <v>42747.59</v>
      </c>
      <c r="Q36" s="22">
        <v>0.23245788835530223</v>
      </c>
    </row>
    <row r="37" spans="1:17" x14ac:dyDescent="0.25">
      <c r="A37" s="2" t="s">
        <v>12</v>
      </c>
      <c r="B37" s="47">
        <v>22702.16</v>
      </c>
      <c r="C37" s="22">
        <v>0.139032613702853</v>
      </c>
      <c r="D37" s="47">
        <v>23060.7</v>
      </c>
      <c r="E37" s="22">
        <v>0.13613592446562814</v>
      </c>
      <c r="F37" s="47">
        <v>22831.72</v>
      </c>
      <c r="G37" s="22">
        <v>0.13128289084422856</v>
      </c>
      <c r="H37" s="47">
        <v>22027.11</v>
      </c>
      <c r="I37" s="22">
        <v>0.12629547247871017</v>
      </c>
      <c r="J37" s="47">
        <v>21193.4</v>
      </c>
      <c r="K37" s="22">
        <v>0.12048886640326345</v>
      </c>
      <c r="L37" s="47">
        <v>20458.759999999998</v>
      </c>
      <c r="M37" s="22">
        <v>0.11535538010125387</v>
      </c>
      <c r="N37" s="47">
        <v>21261.38</v>
      </c>
      <c r="O37" s="22">
        <v>0.1163270503842346</v>
      </c>
      <c r="P37" s="47">
        <v>21037.7</v>
      </c>
      <c r="Q37" s="22">
        <v>0.11440128713343471</v>
      </c>
    </row>
    <row r="38" spans="1:17" x14ac:dyDescent="0.25">
      <c r="A38" s="2" t="s">
        <v>13</v>
      </c>
      <c r="B38" s="47">
        <v>11807.77</v>
      </c>
      <c r="C38" s="22">
        <v>7.2313168663340255E-2</v>
      </c>
      <c r="D38" s="47">
        <v>12102.89</v>
      </c>
      <c r="E38" s="22">
        <v>7.1447879676497503E-2</v>
      </c>
      <c r="F38" s="47">
        <v>11794.16</v>
      </c>
      <c r="G38" s="22">
        <v>6.7816678720629311E-2</v>
      </c>
      <c r="H38" s="47">
        <v>11348.75</v>
      </c>
      <c r="I38" s="22">
        <v>6.5069622991520998E-2</v>
      </c>
      <c r="J38" s="47">
        <v>11186.41</v>
      </c>
      <c r="K38" s="22">
        <v>6.3597056631882101E-2</v>
      </c>
      <c r="L38" s="47">
        <v>10682.98</v>
      </c>
      <c r="M38" s="22">
        <v>6.0235283981731697E-2</v>
      </c>
      <c r="N38" s="47">
        <v>10950.54</v>
      </c>
      <c r="O38" s="22">
        <v>5.9913515412196972E-2</v>
      </c>
      <c r="P38" s="47">
        <v>10210.69</v>
      </c>
      <c r="Q38" s="22">
        <v>5.5524894761332773E-2</v>
      </c>
    </row>
    <row r="39" spans="1:17" ht="15.75" x14ac:dyDescent="0.25">
      <c r="A39" s="168" t="s">
        <v>160</v>
      </c>
      <c r="B39" s="169"/>
      <c r="C39" s="169"/>
      <c r="D39" s="169"/>
      <c r="E39" s="169"/>
      <c r="F39" s="169"/>
      <c r="G39" s="169"/>
      <c r="H39" s="169"/>
      <c r="I39" s="169"/>
      <c r="J39" s="169"/>
      <c r="K39" s="169"/>
      <c r="L39" s="169"/>
      <c r="M39" s="169"/>
      <c r="N39" s="169"/>
      <c r="O39" s="169"/>
      <c r="P39" s="169"/>
      <c r="Q39" s="170"/>
    </row>
    <row r="40" spans="1:17" x14ac:dyDescent="0.25">
      <c r="A40" s="2" t="s">
        <v>156</v>
      </c>
      <c r="B40" s="47">
        <v>34340.81</v>
      </c>
      <c r="C40" s="22">
        <v>0.35129394651128532</v>
      </c>
      <c r="D40" s="47">
        <v>35993.32</v>
      </c>
      <c r="E40" s="22">
        <v>0.34743649974617952</v>
      </c>
      <c r="F40" s="47">
        <v>36740.61</v>
      </c>
      <c r="G40" s="22">
        <v>0.3438089127939522</v>
      </c>
      <c r="H40" s="47">
        <v>39060.9</v>
      </c>
      <c r="I40" s="22">
        <v>0.34775516570561382</v>
      </c>
      <c r="J40" s="47">
        <v>39644.629999999997</v>
      </c>
      <c r="K40" s="22">
        <v>0.35180574001113513</v>
      </c>
      <c r="L40" s="47">
        <v>41298.58</v>
      </c>
      <c r="M40" s="22">
        <v>0.35939363249197231</v>
      </c>
      <c r="N40" s="47">
        <v>41244.959999999999</v>
      </c>
      <c r="O40" s="22">
        <v>0.35440993974552581</v>
      </c>
      <c r="P40" s="47">
        <v>42168.83</v>
      </c>
      <c r="Q40" s="22">
        <v>0.35965957536817084</v>
      </c>
    </row>
    <row r="41" spans="1:17" x14ac:dyDescent="0.25">
      <c r="A41" s="2" t="s">
        <v>10</v>
      </c>
      <c r="B41" s="47">
        <v>25713.93</v>
      </c>
      <c r="C41" s="22">
        <v>0.26304411427729679</v>
      </c>
      <c r="D41" s="47">
        <v>26904.85</v>
      </c>
      <c r="E41" s="22">
        <v>0.2597072709657236</v>
      </c>
      <c r="F41" s="47">
        <v>28431.91</v>
      </c>
      <c r="G41" s="22">
        <v>0.26605829532377107</v>
      </c>
      <c r="H41" s="47">
        <v>30398.25</v>
      </c>
      <c r="I41" s="22">
        <v>0.27063248583393307</v>
      </c>
      <c r="J41" s="47">
        <v>30812.92</v>
      </c>
      <c r="K41" s="22">
        <v>0.27343330288374251</v>
      </c>
      <c r="L41" s="47">
        <v>31044.720000000001</v>
      </c>
      <c r="M41" s="22">
        <v>0.27016121838804585</v>
      </c>
      <c r="N41" s="47">
        <v>31693.69</v>
      </c>
      <c r="O41" s="22">
        <v>0.27233772958473895</v>
      </c>
      <c r="P41" s="47">
        <v>31781.78</v>
      </c>
      <c r="Q41" s="22">
        <v>0.27106802582012884</v>
      </c>
    </row>
    <row r="42" spans="1:17" x14ac:dyDescent="0.25">
      <c r="A42" s="2" t="s">
        <v>11</v>
      </c>
      <c r="B42" s="47">
        <v>21132.86</v>
      </c>
      <c r="C42" s="22">
        <v>0.21618144098728254</v>
      </c>
      <c r="D42" s="47">
        <v>22675.759999999998</v>
      </c>
      <c r="E42" s="22">
        <v>0.21888468981145467</v>
      </c>
      <c r="F42" s="47">
        <v>23701.87</v>
      </c>
      <c r="G42" s="22">
        <v>0.22179583180256374</v>
      </c>
      <c r="H42" s="47">
        <v>24817.119999999999</v>
      </c>
      <c r="I42" s="22">
        <v>0.2209442608320879</v>
      </c>
      <c r="J42" s="47">
        <v>24510.17</v>
      </c>
      <c r="K42" s="22">
        <v>0.21750281172125263</v>
      </c>
      <c r="L42" s="47">
        <v>25209.53</v>
      </c>
      <c r="M42" s="22">
        <v>0.21938150319249114</v>
      </c>
      <c r="N42" s="47">
        <v>25986.87</v>
      </c>
      <c r="O42" s="22">
        <v>0.22330013244951169</v>
      </c>
      <c r="P42" s="47">
        <v>26170.55</v>
      </c>
      <c r="Q42" s="22">
        <v>0.22320962901155861</v>
      </c>
    </row>
    <row r="43" spans="1:17" x14ac:dyDescent="0.25">
      <c r="A43" s="2" t="s">
        <v>12</v>
      </c>
      <c r="B43" s="47">
        <v>10940.76</v>
      </c>
      <c r="C43" s="22">
        <v>0.11191997970440448</v>
      </c>
      <c r="D43" s="47">
        <v>11769.56</v>
      </c>
      <c r="E43" s="22">
        <v>0.11360926777392708</v>
      </c>
      <c r="F43" s="47">
        <v>11479.88</v>
      </c>
      <c r="G43" s="22">
        <v>0.10742568133204744</v>
      </c>
      <c r="H43" s="47">
        <v>11556.14</v>
      </c>
      <c r="I43" s="22">
        <v>0.10288312303652174</v>
      </c>
      <c r="J43" s="47">
        <v>11377.54</v>
      </c>
      <c r="K43" s="22">
        <v>0.10096408717161166</v>
      </c>
      <c r="L43" s="47">
        <v>11310.34</v>
      </c>
      <c r="M43" s="22">
        <v>9.8426245583244129E-2</v>
      </c>
      <c r="N43" s="47">
        <v>11402.51</v>
      </c>
      <c r="O43" s="22">
        <v>9.7979556339677767E-2</v>
      </c>
      <c r="P43" s="47">
        <v>11373.28</v>
      </c>
      <c r="Q43" s="22">
        <v>9.7003143206565376E-2</v>
      </c>
    </row>
    <row r="44" spans="1:17" ht="15" customHeight="1" x14ac:dyDescent="0.25">
      <c r="A44" s="2" t="s">
        <v>13</v>
      </c>
      <c r="B44" s="47">
        <v>5626.84</v>
      </c>
      <c r="C44" s="22">
        <v>5.7560518519730923E-2</v>
      </c>
      <c r="D44" s="47">
        <v>6253.34</v>
      </c>
      <c r="E44" s="22">
        <v>6.0362271702715235E-2</v>
      </c>
      <c r="F44" s="47">
        <v>6509.19</v>
      </c>
      <c r="G44" s="22">
        <v>6.091127874766547E-2</v>
      </c>
      <c r="H44" s="47">
        <v>6490.58</v>
      </c>
      <c r="I44" s="22">
        <v>5.7784964591843582E-2</v>
      </c>
      <c r="J44" s="47">
        <v>6343.72</v>
      </c>
      <c r="K44" s="22">
        <v>5.6294058212258212E-2</v>
      </c>
      <c r="L44" s="47">
        <v>6048.66</v>
      </c>
      <c r="M44" s="22">
        <v>5.2637400344246542E-2</v>
      </c>
      <c r="N44" s="47">
        <v>6048.39</v>
      </c>
      <c r="O44" s="22">
        <v>5.1972641880545914E-2</v>
      </c>
      <c r="P44" s="47">
        <v>5752.07</v>
      </c>
      <c r="Q44" s="22">
        <v>4.9059626593576211E-2</v>
      </c>
    </row>
    <row r="45" spans="1:17" ht="15.75" customHeight="1" x14ac:dyDescent="0.25">
      <c r="A45" s="168" t="s">
        <v>161</v>
      </c>
      <c r="B45" s="169"/>
      <c r="C45" s="169"/>
      <c r="D45" s="169"/>
      <c r="E45" s="169"/>
      <c r="F45" s="169"/>
      <c r="G45" s="169"/>
      <c r="H45" s="169"/>
      <c r="I45" s="169"/>
      <c r="J45" s="169"/>
      <c r="K45" s="169"/>
      <c r="L45" s="169"/>
      <c r="M45" s="169"/>
      <c r="N45" s="169"/>
      <c r="O45" s="169"/>
      <c r="P45" s="169"/>
      <c r="Q45" s="170"/>
    </row>
    <row r="46" spans="1:17" x14ac:dyDescent="0.25">
      <c r="A46" s="2" t="s">
        <v>156</v>
      </c>
      <c r="B46" s="47">
        <v>77827.69</v>
      </c>
      <c r="C46" s="22">
        <v>0.30916029048503257</v>
      </c>
      <c r="D46" s="47">
        <v>86554.51</v>
      </c>
      <c r="E46" s="22">
        <v>0.31497107038659838</v>
      </c>
      <c r="F46" s="47">
        <v>91016.28</v>
      </c>
      <c r="G46" s="22">
        <v>0.31476312898957909</v>
      </c>
      <c r="H46" s="47">
        <v>99006.85</v>
      </c>
      <c r="I46" s="22">
        <v>0.32498973891277383</v>
      </c>
      <c r="J46" s="47">
        <v>108190.52</v>
      </c>
      <c r="K46" s="22">
        <v>0.33939525884136246</v>
      </c>
      <c r="L46" s="47">
        <v>117308.52</v>
      </c>
      <c r="M46" s="22">
        <v>0.35199037902829811</v>
      </c>
      <c r="N46" s="47">
        <v>124289.02</v>
      </c>
      <c r="O46" s="22">
        <v>0.36270535445338509</v>
      </c>
      <c r="P46" s="47">
        <v>136187.26</v>
      </c>
      <c r="Q46" s="22">
        <v>0.37902330028536552</v>
      </c>
    </row>
    <row r="47" spans="1:17" x14ac:dyDescent="0.25">
      <c r="A47" s="2" t="s">
        <v>10</v>
      </c>
      <c r="B47" s="47">
        <v>63282.01</v>
      </c>
      <c r="C47" s="22">
        <v>0.25137948452635223</v>
      </c>
      <c r="D47" s="47">
        <v>68517.89</v>
      </c>
      <c r="E47" s="22">
        <v>0.24933597514365466</v>
      </c>
      <c r="F47" s="47">
        <v>72162.69</v>
      </c>
      <c r="G47" s="22">
        <v>0.249561442202483</v>
      </c>
      <c r="H47" s="47">
        <v>76588.05</v>
      </c>
      <c r="I47" s="22">
        <v>0.25140008366429661</v>
      </c>
      <c r="J47" s="47">
        <v>79766.539999999994</v>
      </c>
      <c r="K47" s="22">
        <v>0.25022881385707257</v>
      </c>
      <c r="L47" s="47">
        <v>82525.009999999995</v>
      </c>
      <c r="M47" s="22">
        <v>0.24762062933889278</v>
      </c>
      <c r="N47" s="47">
        <v>84994.1</v>
      </c>
      <c r="O47" s="22">
        <v>0.24803329503238869</v>
      </c>
      <c r="P47" s="47">
        <v>86396.41</v>
      </c>
      <c r="Q47" s="22">
        <v>0.24045018932760345</v>
      </c>
    </row>
    <row r="48" spans="1:17" x14ac:dyDescent="0.25">
      <c r="A48" s="2" t="s">
        <v>11</v>
      </c>
      <c r="B48" s="47">
        <v>63364.82</v>
      </c>
      <c r="C48" s="22">
        <v>0.25170843638982221</v>
      </c>
      <c r="D48" s="47">
        <v>67870.320000000007</v>
      </c>
      <c r="E48" s="22">
        <v>0.24697947383540109</v>
      </c>
      <c r="F48" s="47">
        <v>71725.87</v>
      </c>
      <c r="G48" s="22">
        <v>0.24805078026370425</v>
      </c>
      <c r="H48" s="47">
        <v>74267.67</v>
      </c>
      <c r="I48" s="22">
        <v>0.24378344208466426</v>
      </c>
      <c r="J48" s="47">
        <v>75863.11</v>
      </c>
      <c r="K48" s="22">
        <v>0.23798369630685529</v>
      </c>
      <c r="L48" s="47">
        <v>77994.39</v>
      </c>
      <c r="M48" s="22">
        <v>0.23402626593687231</v>
      </c>
      <c r="N48" s="47">
        <v>78911.78</v>
      </c>
      <c r="O48" s="22">
        <v>0.2302836174542815</v>
      </c>
      <c r="P48" s="47">
        <v>81564.62</v>
      </c>
      <c r="Q48" s="22">
        <v>0.22700281552710383</v>
      </c>
    </row>
    <row r="49" spans="1:17" x14ac:dyDescent="0.25">
      <c r="A49" s="2" t="s">
        <v>12</v>
      </c>
      <c r="B49" s="47">
        <v>32271.77</v>
      </c>
      <c r="C49" s="22">
        <v>0.12819537349324076</v>
      </c>
      <c r="D49" s="47">
        <v>34979.21</v>
      </c>
      <c r="E49" s="22">
        <v>0.12728902532031672</v>
      </c>
      <c r="F49" s="47">
        <v>35895.39</v>
      </c>
      <c r="G49" s="22">
        <v>0.12413762980316539</v>
      </c>
      <c r="H49" s="47">
        <v>36510.92</v>
      </c>
      <c r="I49" s="22">
        <v>0.11984700410390968</v>
      </c>
      <c r="J49" s="47">
        <v>36638.980000000003</v>
      </c>
      <c r="K49" s="22">
        <v>0.11493702129154665</v>
      </c>
      <c r="L49" s="47">
        <v>37061.54</v>
      </c>
      <c r="M49" s="22">
        <v>0.11120509841887385</v>
      </c>
      <c r="N49" s="47">
        <v>36707.230000000003</v>
      </c>
      <c r="O49" s="22">
        <v>0.10712055552575707</v>
      </c>
      <c r="P49" s="47">
        <v>37277.64</v>
      </c>
      <c r="Q49" s="22">
        <v>0.10374754686781827</v>
      </c>
    </row>
    <row r="50" spans="1:17" x14ac:dyDescent="0.25">
      <c r="A50" s="2" t="s">
        <v>13</v>
      </c>
      <c r="B50" s="47">
        <v>14992.67</v>
      </c>
      <c r="C50" s="22">
        <v>5.9556415105552193E-2</v>
      </c>
      <c r="D50" s="47">
        <v>16879.53</v>
      </c>
      <c r="E50" s="22">
        <v>6.1424455314029271E-2</v>
      </c>
      <c r="F50" s="47">
        <v>18357.78</v>
      </c>
      <c r="G50" s="22">
        <v>6.3487018741068241E-2</v>
      </c>
      <c r="H50" s="47">
        <v>18272.59</v>
      </c>
      <c r="I50" s="22">
        <v>5.9979731234355613E-2</v>
      </c>
      <c r="J50" s="47">
        <v>18315.25</v>
      </c>
      <c r="K50" s="22">
        <v>5.7455209703163118E-2</v>
      </c>
      <c r="L50" s="47">
        <v>18382.490000000002</v>
      </c>
      <c r="M50" s="22">
        <v>5.5157627277063082E-2</v>
      </c>
      <c r="N50" s="47">
        <v>17770.009999999998</v>
      </c>
      <c r="O50" s="22">
        <v>5.1857177534187629E-2</v>
      </c>
      <c r="P50" s="47">
        <v>17885.12</v>
      </c>
      <c r="Q50" s="22">
        <v>4.9776147992108777E-2</v>
      </c>
    </row>
    <row r="51" spans="1:17" ht="15.75" x14ac:dyDescent="0.25">
      <c r="A51" s="168" t="s">
        <v>162</v>
      </c>
      <c r="B51" s="169"/>
      <c r="C51" s="169"/>
      <c r="D51" s="169"/>
      <c r="E51" s="169"/>
      <c r="F51" s="169"/>
      <c r="G51" s="169"/>
      <c r="H51" s="169"/>
      <c r="I51" s="169"/>
      <c r="J51" s="169"/>
      <c r="K51" s="169"/>
      <c r="L51" s="169"/>
      <c r="M51" s="169"/>
      <c r="N51" s="169"/>
      <c r="O51" s="169"/>
      <c r="P51" s="169"/>
      <c r="Q51" s="170"/>
    </row>
    <row r="52" spans="1:17" x14ac:dyDescent="0.25">
      <c r="A52" s="2" t="s">
        <v>156</v>
      </c>
      <c r="B52" s="47">
        <v>51399.06</v>
      </c>
      <c r="C52" s="22">
        <v>0.30635695756228859</v>
      </c>
      <c r="D52" s="47">
        <v>54041.53</v>
      </c>
      <c r="E52" s="22">
        <v>0.30980212780569655</v>
      </c>
      <c r="F52" s="47">
        <v>57167.07</v>
      </c>
      <c r="G52" s="22">
        <v>0.30387785450920018</v>
      </c>
      <c r="H52" s="47">
        <v>60931.12</v>
      </c>
      <c r="I52" s="22">
        <v>0.30794706137075512</v>
      </c>
      <c r="J52" s="47">
        <v>67200.73</v>
      </c>
      <c r="K52" s="22">
        <v>0.31332898687338318</v>
      </c>
      <c r="L52" s="47">
        <v>71497.009999999995</v>
      </c>
      <c r="M52" s="22">
        <v>0.30947946234373447</v>
      </c>
      <c r="N52" s="47">
        <v>76270.87</v>
      </c>
      <c r="O52" s="22">
        <v>0.32585731389228767</v>
      </c>
      <c r="P52" s="47">
        <v>80752.570000000007</v>
      </c>
      <c r="Q52" s="22">
        <v>0.33829476211534282</v>
      </c>
    </row>
    <row r="53" spans="1:17" x14ac:dyDescent="0.25">
      <c r="A53" s="2" t="s">
        <v>10</v>
      </c>
      <c r="B53" s="47">
        <v>44630.82</v>
      </c>
      <c r="C53" s="22">
        <v>0.26601580318220103</v>
      </c>
      <c r="D53" s="47">
        <v>46306.59</v>
      </c>
      <c r="E53" s="22">
        <v>0.26546028791979037</v>
      </c>
      <c r="F53" s="47">
        <v>50043.63</v>
      </c>
      <c r="G53" s="22">
        <v>0.2660124249196652</v>
      </c>
      <c r="H53" s="47">
        <v>54266.61</v>
      </c>
      <c r="I53" s="22">
        <v>0.27426449866755831</v>
      </c>
      <c r="J53" s="47">
        <v>58274.47</v>
      </c>
      <c r="K53" s="22">
        <v>0.2717095580015777</v>
      </c>
      <c r="L53" s="47">
        <v>62510.01</v>
      </c>
      <c r="M53" s="22">
        <v>0.27057864777703944</v>
      </c>
      <c r="N53" s="47">
        <v>64306.400000000001</v>
      </c>
      <c r="O53" s="22">
        <v>0.27474068107631405</v>
      </c>
      <c r="P53" s="47">
        <v>63238.55</v>
      </c>
      <c r="Q53" s="22">
        <v>0.26492370742837301</v>
      </c>
    </row>
    <row r="54" spans="1:17" x14ac:dyDescent="0.25">
      <c r="A54" s="2" t="s">
        <v>11</v>
      </c>
      <c r="B54" s="47">
        <v>40692.25</v>
      </c>
      <c r="C54" s="22">
        <v>0.24254050378283257</v>
      </c>
      <c r="D54" s="47">
        <v>42360.21</v>
      </c>
      <c r="E54" s="22">
        <v>0.24283700317692974</v>
      </c>
      <c r="F54" s="47">
        <v>46796.54</v>
      </c>
      <c r="G54" s="22">
        <v>0.24875216052972399</v>
      </c>
      <c r="H54" s="47">
        <v>48488.17</v>
      </c>
      <c r="I54" s="22">
        <v>0.24506015091706188</v>
      </c>
      <c r="J54" s="47">
        <v>52751.040000000001</v>
      </c>
      <c r="K54" s="22">
        <v>0.2459561067226102</v>
      </c>
      <c r="L54" s="47">
        <v>57572.35</v>
      </c>
      <c r="M54" s="22">
        <v>0.24920566501823363</v>
      </c>
      <c r="N54" s="47">
        <v>55958.49</v>
      </c>
      <c r="O54" s="22">
        <v>0.23907532772169035</v>
      </c>
      <c r="P54" s="47">
        <v>56630.12</v>
      </c>
      <c r="Q54" s="22">
        <v>0.23723917361346292</v>
      </c>
    </row>
    <row r="55" spans="1:17" x14ac:dyDescent="0.25">
      <c r="A55" s="2" t="s">
        <v>12</v>
      </c>
      <c r="B55" s="47">
        <v>19782.89</v>
      </c>
      <c r="C55" s="22">
        <v>0.11791316790986885</v>
      </c>
      <c r="D55" s="47">
        <v>20302.900000000001</v>
      </c>
      <c r="E55" s="22">
        <v>0.1163897769109475</v>
      </c>
      <c r="F55" s="47">
        <v>21699.59</v>
      </c>
      <c r="G55" s="22">
        <v>0.11534655970525157</v>
      </c>
      <c r="H55" s="47">
        <v>21909.95</v>
      </c>
      <c r="I55" s="22">
        <v>0.11073331193124591</v>
      </c>
      <c r="J55" s="47">
        <v>23492.79</v>
      </c>
      <c r="K55" s="22">
        <v>0.10953708523001385</v>
      </c>
      <c r="L55" s="47">
        <v>26101.32</v>
      </c>
      <c r="M55" s="22">
        <v>0.11298126285367406</v>
      </c>
      <c r="N55" s="47">
        <v>24743.41</v>
      </c>
      <c r="O55" s="22">
        <v>0.10571298215341676</v>
      </c>
      <c r="P55" s="47">
        <v>25197.23</v>
      </c>
      <c r="Q55" s="22">
        <v>0.10555813801115654</v>
      </c>
    </row>
    <row r="56" spans="1:17" x14ac:dyDescent="0.25">
      <c r="A56" s="2" t="s">
        <v>13</v>
      </c>
      <c r="B56" s="47">
        <v>11270.05</v>
      </c>
      <c r="C56" s="22">
        <v>6.7173567562808942E-2</v>
      </c>
      <c r="D56" s="47">
        <v>11427.63</v>
      </c>
      <c r="E56" s="22">
        <v>6.5510804186635935E-2</v>
      </c>
      <c r="F56" s="47">
        <v>12418.33</v>
      </c>
      <c r="G56" s="22">
        <v>6.6011000336159198E-2</v>
      </c>
      <c r="H56" s="47">
        <v>12266.47</v>
      </c>
      <c r="I56" s="22">
        <v>6.1994977113378619E-2</v>
      </c>
      <c r="J56" s="47">
        <v>12754.36</v>
      </c>
      <c r="K56" s="22">
        <v>5.9468263172414999E-2</v>
      </c>
      <c r="L56" s="47">
        <v>13342.75</v>
      </c>
      <c r="M56" s="22">
        <v>5.7754962007318389E-2</v>
      </c>
      <c r="N56" s="47">
        <v>12783</v>
      </c>
      <c r="O56" s="22">
        <v>5.4613695156291171E-2</v>
      </c>
      <c r="P56" s="47">
        <v>12886.29</v>
      </c>
      <c r="Q56" s="22">
        <v>5.3984218831664689E-2</v>
      </c>
    </row>
  </sheetData>
  <mergeCells count="27">
    <mergeCell ref="A39:Q39"/>
    <mergeCell ref="A45:Q45"/>
    <mergeCell ref="A51:Q51"/>
    <mergeCell ref="P4:Q4"/>
    <mergeCell ref="P31:Q31"/>
    <mergeCell ref="A31:A32"/>
    <mergeCell ref="A4:A5"/>
    <mergeCell ref="A6:Q6"/>
    <mergeCell ref="A12:Q12"/>
    <mergeCell ref="A18:Q18"/>
    <mergeCell ref="A24:Q24"/>
    <mergeCell ref="A33:Q33"/>
    <mergeCell ref="S1:V1"/>
    <mergeCell ref="L31:M31"/>
    <mergeCell ref="N31:O31"/>
    <mergeCell ref="B31:C31"/>
    <mergeCell ref="D31:E31"/>
    <mergeCell ref="F31:G31"/>
    <mergeCell ref="H31:I31"/>
    <mergeCell ref="J31:K31"/>
    <mergeCell ref="N4:O4"/>
    <mergeCell ref="B4:C4"/>
    <mergeCell ref="D4:E4"/>
    <mergeCell ref="F4:G4"/>
    <mergeCell ref="H4:I4"/>
    <mergeCell ref="J4:K4"/>
    <mergeCell ref="L4:M4"/>
  </mergeCells>
  <hyperlinks>
    <hyperlink ref="A1" location="List!A1" display="List of Tables" xr:uid="{7FBF3995-DE8F-4940-90D6-3E7AC7A4AFC4}"/>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09E9A-F699-48B1-938B-6AFEF2408714}">
  <sheetPr codeName="Sheet16"/>
  <dimension ref="A1:AH59"/>
  <sheetViews>
    <sheetView zoomScaleNormal="100" workbookViewId="0">
      <selection activeCell="C1" sqref="C1"/>
    </sheetView>
  </sheetViews>
  <sheetFormatPr defaultColWidth="9.140625" defaultRowHeight="15" x14ac:dyDescent="0.25"/>
  <cols>
    <col min="1" max="1" width="7.28515625" style="74" customWidth="1"/>
    <col min="2" max="2" width="21.42578125" style="74" customWidth="1"/>
    <col min="3" max="16384" width="9.140625" style="74"/>
  </cols>
  <sheetData>
    <row r="1" spans="1:34" x14ac:dyDescent="0.25">
      <c r="A1" s="127" t="s">
        <v>149</v>
      </c>
    </row>
    <row r="2" spans="1:34" x14ac:dyDescent="0.25">
      <c r="A2" s="127"/>
    </row>
    <row r="3" spans="1:34" ht="15.75" x14ac:dyDescent="0.25">
      <c r="A3" s="129" t="s">
        <v>191</v>
      </c>
      <c r="B3" s="76"/>
    </row>
    <row r="4" spans="1:34" ht="27.75" customHeight="1" x14ac:dyDescent="0.25">
      <c r="A4" s="176"/>
      <c r="B4" s="177"/>
      <c r="C4" s="182" t="s">
        <v>39</v>
      </c>
      <c r="D4" s="182"/>
      <c r="E4" s="182"/>
      <c r="F4" s="182"/>
      <c r="G4" s="182" t="s">
        <v>40</v>
      </c>
      <c r="H4" s="182"/>
      <c r="I4" s="182"/>
      <c r="J4" s="182"/>
      <c r="K4" s="182" t="s">
        <v>41</v>
      </c>
      <c r="L4" s="182"/>
      <c r="M4" s="182"/>
      <c r="N4" s="182"/>
      <c r="O4" s="182" t="s">
        <v>42</v>
      </c>
      <c r="P4" s="182"/>
      <c r="Q4" s="182"/>
      <c r="R4" s="182"/>
      <c r="S4" s="182" t="s">
        <v>43</v>
      </c>
      <c r="T4" s="182"/>
      <c r="U4" s="182"/>
      <c r="V4" s="182"/>
      <c r="W4" s="182" t="s">
        <v>6</v>
      </c>
      <c r="X4" s="182"/>
      <c r="Y4" s="182"/>
      <c r="Z4" s="182"/>
      <c r="AA4" s="182" t="s">
        <v>7</v>
      </c>
      <c r="AB4" s="182"/>
      <c r="AC4" s="182"/>
      <c r="AD4" s="182"/>
      <c r="AE4" s="182" t="s">
        <v>198</v>
      </c>
      <c r="AF4" s="182"/>
      <c r="AG4" s="182"/>
      <c r="AH4" s="182"/>
    </row>
    <row r="5" spans="1:34" ht="30" customHeight="1" x14ac:dyDescent="0.25">
      <c r="A5" s="178"/>
      <c r="B5" s="179"/>
      <c r="C5" s="175" t="s">
        <v>155</v>
      </c>
      <c r="D5" s="175"/>
      <c r="E5" s="175" t="s">
        <v>154</v>
      </c>
      <c r="F5" s="175"/>
      <c r="G5" s="175" t="s">
        <v>155</v>
      </c>
      <c r="H5" s="175"/>
      <c r="I5" s="175" t="s">
        <v>154</v>
      </c>
      <c r="J5" s="175"/>
      <c r="K5" s="175" t="s">
        <v>155</v>
      </c>
      <c r="L5" s="175"/>
      <c r="M5" s="175" t="s">
        <v>154</v>
      </c>
      <c r="N5" s="175"/>
      <c r="O5" s="175" t="s">
        <v>155</v>
      </c>
      <c r="P5" s="175"/>
      <c r="Q5" s="175" t="s">
        <v>154</v>
      </c>
      <c r="R5" s="175"/>
      <c r="S5" s="175" t="s">
        <v>155</v>
      </c>
      <c r="T5" s="175"/>
      <c r="U5" s="175" t="s">
        <v>154</v>
      </c>
      <c r="V5" s="175"/>
      <c r="W5" s="175" t="s">
        <v>155</v>
      </c>
      <c r="X5" s="175"/>
      <c r="Y5" s="175" t="s">
        <v>154</v>
      </c>
      <c r="Z5" s="175"/>
      <c r="AA5" s="175" t="s">
        <v>155</v>
      </c>
      <c r="AB5" s="175"/>
      <c r="AC5" s="175" t="s">
        <v>154</v>
      </c>
      <c r="AD5" s="175"/>
      <c r="AE5" s="175" t="s">
        <v>155</v>
      </c>
      <c r="AF5" s="175"/>
      <c r="AG5" s="175" t="s">
        <v>154</v>
      </c>
      <c r="AH5" s="175"/>
    </row>
    <row r="6" spans="1:34" ht="27.75" customHeight="1" x14ac:dyDescent="0.25">
      <c r="A6" s="180"/>
      <c r="B6" s="181"/>
      <c r="C6" s="135" t="s">
        <v>44</v>
      </c>
      <c r="D6" s="135" t="s">
        <v>150</v>
      </c>
      <c r="E6" s="135" t="s">
        <v>44</v>
      </c>
      <c r="F6" s="135" t="s">
        <v>150</v>
      </c>
      <c r="G6" s="135" t="s">
        <v>44</v>
      </c>
      <c r="H6" s="135" t="s">
        <v>150</v>
      </c>
      <c r="I6" s="135" t="s">
        <v>44</v>
      </c>
      <c r="J6" s="135" t="s">
        <v>150</v>
      </c>
      <c r="K6" s="135" t="s">
        <v>44</v>
      </c>
      <c r="L6" s="135" t="s">
        <v>150</v>
      </c>
      <c r="M6" s="135" t="s">
        <v>44</v>
      </c>
      <c r="N6" s="135" t="s">
        <v>150</v>
      </c>
      <c r="O6" s="135" t="s">
        <v>44</v>
      </c>
      <c r="P6" s="135" t="s">
        <v>150</v>
      </c>
      <c r="Q6" s="135" t="s">
        <v>44</v>
      </c>
      <c r="R6" s="135" t="s">
        <v>150</v>
      </c>
      <c r="S6" s="135" t="s">
        <v>44</v>
      </c>
      <c r="T6" s="135" t="s">
        <v>150</v>
      </c>
      <c r="U6" s="135" t="s">
        <v>44</v>
      </c>
      <c r="V6" s="135" t="s">
        <v>150</v>
      </c>
      <c r="W6" s="135" t="s">
        <v>44</v>
      </c>
      <c r="X6" s="135" t="s">
        <v>150</v>
      </c>
      <c r="Y6" s="135" t="s">
        <v>44</v>
      </c>
      <c r="Z6" s="135" t="s">
        <v>150</v>
      </c>
      <c r="AA6" s="135" t="s">
        <v>44</v>
      </c>
      <c r="AB6" s="135" t="s">
        <v>150</v>
      </c>
      <c r="AC6" s="135" t="s">
        <v>44</v>
      </c>
      <c r="AD6" s="135" t="s">
        <v>150</v>
      </c>
      <c r="AE6" s="135" t="s">
        <v>44</v>
      </c>
      <c r="AF6" s="135" t="s">
        <v>150</v>
      </c>
      <c r="AG6" s="135" t="s">
        <v>44</v>
      </c>
      <c r="AH6" s="135" t="s">
        <v>150</v>
      </c>
    </row>
    <row r="7" spans="1:34" x14ac:dyDescent="0.25">
      <c r="A7" s="130" t="s">
        <v>47</v>
      </c>
      <c r="B7" s="136" t="s">
        <v>48</v>
      </c>
      <c r="C7" s="131">
        <v>28475</v>
      </c>
      <c r="D7" s="132">
        <v>80.7</v>
      </c>
      <c r="E7" s="131">
        <v>6816</v>
      </c>
      <c r="F7" s="132">
        <v>19.3</v>
      </c>
      <c r="G7" s="131">
        <v>28612</v>
      </c>
      <c r="H7" s="132">
        <v>81.3</v>
      </c>
      <c r="I7" s="131">
        <v>6597</v>
      </c>
      <c r="J7" s="132">
        <v>18.7</v>
      </c>
      <c r="K7" s="131">
        <v>29391</v>
      </c>
      <c r="L7" s="132">
        <v>80.8</v>
      </c>
      <c r="M7" s="131">
        <v>6963</v>
      </c>
      <c r="N7" s="132">
        <v>19.2</v>
      </c>
      <c r="O7" s="131">
        <v>31287</v>
      </c>
      <c r="P7" s="132">
        <v>82.5</v>
      </c>
      <c r="Q7" s="131">
        <v>6658</v>
      </c>
      <c r="R7" s="132">
        <v>17.5</v>
      </c>
      <c r="S7" s="131">
        <v>31960</v>
      </c>
      <c r="T7" s="132">
        <v>81.599999999999994</v>
      </c>
      <c r="U7" s="131">
        <v>7212</v>
      </c>
      <c r="V7" s="132">
        <v>18.399999999999999</v>
      </c>
      <c r="W7" s="131">
        <v>32049</v>
      </c>
      <c r="X7" s="132">
        <v>81.599999999999994</v>
      </c>
      <c r="Y7" s="131">
        <v>7208</v>
      </c>
      <c r="Z7" s="132">
        <v>18.399999999999999</v>
      </c>
      <c r="AA7" s="131">
        <v>33393</v>
      </c>
      <c r="AB7" s="132">
        <v>80.7</v>
      </c>
      <c r="AC7" s="131">
        <v>7996</v>
      </c>
      <c r="AD7" s="132">
        <v>19.3</v>
      </c>
      <c r="AE7" s="128">
        <v>33267</v>
      </c>
      <c r="AF7" s="74">
        <v>78.400000000000006</v>
      </c>
      <c r="AG7" s="128">
        <v>9178</v>
      </c>
      <c r="AH7" s="74">
        <v>21.6</v>
      </c>
    </row>
    <row r="8" spans="1:34" x14ac:dyDescent="0.25">
      <c r="A8" s="130" t="s">
        <v>45</v>
      </c>
      <c r="B8" s="136" t="s">
        <v>46</v>
      </c>
      <c r="C8" s="131">
        <v>2086</v>
      </c>
      <c r="D8" s="132">
        <v>77.900000000000006</v>
      </c>
      <c r="E8" s="132">
        <v>590</v>
      </c>
      <c r="F8" s="132">
        <v>22.1</v>
      </c>
      <c r="G8" s="131">
        <v>2357</v>
      </c>
      <c r="H8" s="132">
        <v>76.7</v>
      </c>
      <c r="I8" s="132">
        <v>715</v>
      </c>
      <c r="J8" s="132">
        <v>23.3</v>
      </c>
      <c r="K8" s="131">
        <v>2291</v>
      </c>
      <c r="L8" s="132">
        <v>77</v>
      </c>
      <c r="M8" s="132">
        <v>683</v>
      </c>
      <c r="N8" s="132">
        <v>23</v>
      </c>
      <c r="O8" s="131">
        <v>2291</v>
      </c>
      <c r="P8" s="132">
        <v>76.2</v>
      </c>
      <c r="Q8" s="132">
        <v>717</v>
      </c>
      <c r="R8" s="132">
        <v>23.8</v>
      </c>
      <c r="S8" s="131">
        <v>2149</v>
      </c>
      <c r="T8" s="132">
        <v>74.5</v>
      </c>
      <c r="U8" s="132">
        <v>736</v>
      </c>
      <c r="V8" s="132">
        <v>25.5</v>
      </c>
      <c r="W8" s="131">
        <v>2153</v>
      </c>
      <c r="X8" s="132">
        <v>75.5</v>
      </c>
      <c r="Y8" s="132">
        <v>700</v>
      </c>
      <c r="Z8" s="132">
        <v>24.5</v>
      </c>
      <c r="AA8" s="131">
        <v>2078</v>
      </c>
      <c r="AB8" s="132">
        <v>74.5</v>
      </c>
      <c r="AC8" s="132">
        <v>710</v>
      </c>
      <c r="AD8" s="132">
        <v>25.5</v>
      </c>
      <c r="AE8" s="128">
        <v>2219</v>
      </c>
      <c r="AF8" s="74">
        <v>75.599999999999994</v>
      </c>
      <c r="AG8" s="74">
        <v>715</v>
      </c>
      <c r="AH8" s="74">
        <v>24.4</v>
      </c>
    </row>
    <row r="9" spans="1:34" x14ac:dyDescent="0.25">
      <c r="A9" s="130" t="s">
        <v>49</v>
      </c>
      <c r="B9" s="136" t="s">
        <v>50</v>
      </c>
      <c r="C9" s="131">
        <v>15366</v>
      </c>
      <c r="D9" s="132">
        <v>72.900000000000006</v>
      </c>
      <c r="E9" s="131">
        <v>5722</v>
      </c>
      <c r="F9" s="132">
        <v>27.1</v>
      </c>
      <c r="G9" s="131">
        <v>17037</v>
      </c>
      <c r="H9" s="132">
        <v>74.2</v>
      </c>
      <c r="I9" s="131">
        <v>5936</v>
      </c>
      <c r="J9" s="132">
        <v>25.8</v>
      </c>
      <c r="K9" s="131">
        <v>17650</v>
      </c>
      <c r="L9" s="132">
        <v>74.5</v>
      </c>
      <c r="M9" s="131">
        <v>6041</v>
      </c>
      <c r="N9" s="132">
        <v>25.5</v>
      </c>
      <c r="O9" s="131">
        <v>17328</v>
      </c>
      <c r="P9" s="132">
        <v>74.3</v>
      </c>
      <c r="Q9" s="131">
        <v>5983</v>
      </c>
      <c r="R9" s="132">
        <v>25.7</v>
      </c>
      <c r="S9" s="131">
        <v>17136</v>
      </c>
      <c r="T9" s="132">
        <v>73.7</v>
      </c>
      <c r="U9" s="131">
        <v>6130</v>
      </c>
      <c r="V9" s="132">
        <v>26.3</v>
      </c>
      <c r="W9" s="131">
        <v>17049</v>
      </c>
      <c r="X9" s="132">
        <v>72.400000000000006</v>
      </c>
      <c r="Y9" s="131">
        <v>6515</v>
      </c>
      <c r="Z9" s="132">
        <v>27.6</v>
      </c>
      <c r="AA9" s="131">
        <v>17890</v>
      </c>
      <c r="AB9" s="132">
        <v>73.099999999999994</v>
      </c>
      <c r="AC9" s="131">
        <v>6585</v>
      </c>
      <c r="AD9" s="132">
        <v>26.9</v>
      </c>
      <c r="AE9" s="128">
        <v>16974</v>
      </c>
      <c r="AF9" s="74">
        <v>72.099999999999994</v>
      </c>
      <c r="AG9" s="128">
        <v>6571</v>
      </c>
      <c r="AH9" s="74">
        <v>27.9</v>
      </c>
    </row>
    <row r="10" spans="1:34" x14ac:dyDescent="0.25">
      <c r="A10" s="130" t="s">
        <v>51</v>
      </c>
      <c r="B10" s="136" t="s">
        <v>52</v>
      </c>
      <c r="C10" s="131">
        <v>33677</v>
      </c>
      <c r="D10" s="132">
        <v>68.400000000000006</v>
      </c>
      <c r="E10" s="131">
        <v>15564</v>
      </c>
      <c r="F10" s="132">
        <v>31.6</v>
      </c>
      <c r="G10" s="131">
        <v>32845</v>
      </c>
      <c r="H10" s="132">
        <v>68.5</v>
      </c>
      <c r="I10" s="131">
        <v>15130</v>
      </c>
      <c r="J10" s="132">
        <v>31.5</v>
      </c>
      <c r="K10" s="131">
        <v>34159</v>
      </c>
      <c r="L10" s="132">
        <v>67.8</v>
      </c>
      <c r="M10" s="131">
        <v>16193</v>
      </c>
      <c r="N10" s="132">
        <v>32.200000000000003</v>
      </c>
      <c r="O10" s="131">
        <v>34992</v>
      </c>
      <c r="P10" s="132">
        <v>68</v>
      </c>
      <c r="Q10" s="131">
        <v>16501</v>
      </c>
      <c r="R10" s="132">
        <v>32</v>
      </c>
      <c r="S10" s="131">
        <v>35873</v>
      </c>
      <c r="T10" s="132">
        <v>67.2</v>
      </c>
      <c r="U10" s="131">
        <v>17503</v>
      </c>
      <c r="V10" s="132">
        <v>32.799999999999997</v>
      </c>
      <c r="W10" s="131">
        <v>39011</v>
      </c>
      <c r="X10" s="132">
        <v>69.5</v>
      </c>
      <c r="Y10" s="131">
        <v>17126</v>
      </c>
      <c r="Z10" s="132">
        <v>30.5</v>
      </c>
      <c r="AA10" s="131">
        <v>41416</v>
      </c>
      <c r="AB10" s="132">
        <v>70.8</v>
      </c>
      <c r="AC10" s="131">
        <v>17065</v>
      </c>
      <c r="AD10" s="132">
        <v>29.2</v>
      </c>
      <c r="AE10" s="128">
        <v>45726</v>
      </c>
      <c r="AF10" s="74">
        <v>72.099999999999994</v>
      </c>
      <c r="AG10" s="128">
        <v>17731</v>
      </c>
      <c r="AH10" s="74">
        <v>27.9</v>
      </c>
    </row>
    <row r="11" spans="1:34" x14ac:dyDescent="0.25">
      <c r="A11" s="130" t="s">
        <v>53</v>
      </c>
      <c r="B11" s="136" t="s">
        <v>54</v>
      </c>
      <c r="C11" s="132">
        <v>199741</v>
      </c>
      <c r="D11" s="132">
        <v>78.099999999999994</v>
      </c>
      <c r="E11" s="131">
        <v>56136</v>
      </c>
      <c r="F11" s="132">
        <v>21.9</v>
      </c>
      <c r="G11" s="132">
        <v>197651</v>
      </c>
      <c r="H11" s="132">
        <v>77.3</v>
      </c>
      <c r="I11" s="131">
        <v>58121</v>
      </c>
      <c r="J11" s="132">
        <v>22.7</v>
      </c>
      <c r="K11" s="132">
        <v>206814</v>
      </c>
      <c r="L11" s="132">
        <v>76.900000000000006</v>
      </c>
      <c r="M11" s="131">
        <v>62178</v>
      </c>
      <c r="N11" s="132">
        <v>23.1</v>
      </c>
      <c r="O11" s="132">
        <v>213212</v>
      </c>
      <c r="P11" s="132">
        <v>76.3</v>
      </c>
      <c r="Q11" s="131">
        <v>66320</v>
      </c>
      <c r="R11" s="132">
        <v>23.7</v>
      </c>
      <c r="S11" s="132">
        <v>224271</v>
      </c>
      <c r="T11" s="132">
        <v>75.5</v>
      </c>
      <c r="U11" s="131">
        <v>72841</v>
      </c>
      <c r="V11" s="132">
        <v>24.5</v>
      </c>
      <c r="W11" s="132">
        <v>232255</v>
      </c>
      <c r="X11" s="132">
        <v>74.8</v>
      </c>
      <c r="Y11" s="131">
        <v>78358</v>
      </c>
      <c r="Z11" s="132">
        <v>25.2</v>
      </c>
      <c r="AA11" s="132">
        <v>242105</v>
      </c>
      <c r="AB11" s="132">
        <v>73.900000000000006</v>
      </c>
      <c r="AC11" s="131">
        <v>85497</v>
      </c>
      <c r="AD11" s="132">
        <v>26.1</v>
      </c>
      <c r="AE11" s="74">
        <v>237224</v>
      </c>
      <c r="AF11" s="74">
        <v>72.7</v>
      </c>
      <c r="AG11" s="128">
        <v>89176</v>
      </c>
      <c r="AH11" s="74">
        <v>27.3</v>
      </c>
    </row>
    <row r="12" spans="1:34" x14ac:dyDescent="0.25">
      <c r="A12" s="130" t="s">
        <v>55</v>
      </c>
      <c r="B12" s="136" t="s">
        <v>56</v>
      </c>
      <c r="C12" s="131">
        <v>27376</v>
      </c>
      <c r="D12" s="132">
        <v>78.900000000000006</v>
      </c>
      <c r="E12" s="131">
        <v>7322</v>
      </c>
      <c r="F12" s="132">
        <v>21.1</v>
      </c>
      <c r="G12" s="131">
        <v>28218</v>
      </c>
      <c r="H12" s="132">
        <v>78.2</v>
      </c>
      <c r="I12" s="131">
        <v>7887</v>
      </c>
      <c r="J12" s="132">
        <v>21.8</v>
      </c>
      <c r="K12" s="131">
        <v>28705</v>
      </c>
      <c r="L12" s="132">
        <v>77.2</v>
      </c>
      <c r="M12" s="131">
        <v>8470</v>
      </c>
      <c r="N12" s="132">
        <v>22.8</v>
      </c>
      <c r="O12" s="131">
        <v>28848</v>
      </c>
      <c r="P12" s="132">
        <v>77.099999999999994</v>
      </c>
      <c r="Q12" s="131">
        <v>8586</v>
      </c>
      <c r="R12" s="132">
        <v>22.9</v>
      </c>
      <c r="S12" s="131">
        <v>28689</v>
      </c>
      <c r="T12" s="132">
        <v>76.599999999999994</v>
      </c>
      <c r="U12" s="131">
        <v>8770</v>
      </c>
      <c r="V12" s="132">
        <v>23.4</v>
      </c>
      <c r="W12" s="131">
        <v>28352</v>
      </c>
      <c r="X12" s="132">
        <v>76.5</v>
      </c>
      <c r="Y12" s="131">
        <v>8714</v>
      </c>
      <c r="Z12" s="132">
        <v>23.5</v>
      </c>
      <c r="AA12" s="131">
        <v>28434</v>
      </c>
      <c r="AB12" s="132">
        <v>76.7</v>
      </c>
      <c r="AC12" s="131">
        <v>8654</v>
      </c>
      <c r="AD12" s="132">
        <v>23.3</v>
      </c>
      <c r="AE12" s="128">
        <v>28304</v>
      </c>
      <c r="AF12" s="74">
        <v>76.099999999999994</v>
      </c>
      <c r="AG12" s="128">
        <v>8894</v>
      </c>
      <c r="AH12" s="74">
        <v>23.9</v>
      </c>
    </row>
    <row r="13" spans="1:34" x14ac:dyDescent="0.25">
      <c r="A13" s="130" t="s">
        <v>57</v>
      </c>
      <c r="B13" s="136" t="s">
        <v>58</v>
      </c>
      <c r="C13" s="131">
        <v>24473</v>
      </c>
      <c r="D13" s="132">
        <v>84.1</v>
      </c>
      <c r="E13" s="131">
        <v>4628</v>
      </c>
      <c r="F13" s="132">
        <v>15.9</v>
      </c>
      <c r="G13" s="131">
        <v>24416</v>
      </c>
      <c r="H13" s="132">
        <v>83.1</v>
      </c>
      <c r="I13" s="131">
        <v>4955</v>
      </c>
      <c r="J13" s="132">
        <v>16.899999999999999</v>
      </c>
      <c r="K13" s="131">
        <v>24946</v>
      </c>
      <c r="L13" s="132">
        <v>83.1</v>
      </c>
      <c r="M13" s="131">
        <v>5066</v>
      </c>
      <c r="N13" s="132">
        <v>16.899999999999999</v>
      </c>
      <c r="O13" s="131">
        <v>24938</v>
      </c>
      <c r="P13" s="132">
        <v>82.8</v>
      </c>
      <c r="Q13" s="131">
        <v>5193</v>
      </c>
      <c r="R13" s="132">
        <v>17.2</v>
      </c>
      <c r="S13" s="131">
        <v>24741</v>
      </c>
      <c r="T13" s="132">
        <v>82.7</v>
      </c>
      <c r="U13" s="131">
        <v>5175</v>
      </c>
      <c r="V13" s="132">
        <v>17.3</v>
      </c>
      <c r="W13" s="131">
        <v>24226</v>
      </c>
      <c r="X13" s="132">
        <v>82.3</v>
      </c>
      <c r="Y13" s="131">
        <v>5207</v>
      </c>
      <c r="Z13" s="132">
        <v>17.7</v>
      </c>
      <c r="AA13" s="131">
        <v>24321</v>
      </c>
      <c r="AB13" s="132">
        <v>81.7</v>
      </c>
      <c r="AC13" s="131">
        <v>5444</v>
      </c>
      <c r="AD13" s="132">
        <v>18.3</v>
      </c>
      <c r="AE13" s="128">
        <v>24697</v>
      </c>
      <c r="AF13" s="74">
        <v>82.3</v>
      </c>
      <c r="AG13" s="128">
        <v>5316</v>
      </c>
      <c r="AH13" s="74">
        <v>17.7</v>
      </c>
    </row>
    <row r="14" spans="1:34" ht="17.25" customHeight="1" x14ac:dyDescent="0.25">
      <c r="A14" s="130" t="s">
        <v>59</v>
      </c>
      <c r="B14" s="136" t="s">
        <v>199</v>
      </c>
      <c r="C14" s="131">
        <v>8662</v>
      </c>
      <c r="D14" s="132">
        <v>90</v>
      </c>
      <c r="E14" s="132">
        <v>962</v>
      </c>
      <c r="F14" s="132">
        <v>10</v>
      </c>
      <c r="G14" s="131">
        <v>8565</v>
      </c>
      <c r="H14" s="132">
        <v>88.1</v>
      </c>
      <c r="I14" s="131">
        <v>1161</v>
      </c>
      <c r="J14" s="132">
        <v>11.9</v>
      </c>
      <c r="K14" s="131">
        <v>8620</v>
      </c>
      <c r="L14" s="132">
        <v>89.6</v>
      </c>
      <c r="M14" s="132">
        <v>998</v>
      </c>
      <c r="N14" s="132">
        <v>10.4</v>
      </c>
      <c r="O14" s="131">
        <v>8688</v>
      </c>
      <c r="P14" s="132">
        <v>89.4</v>
      </c>
      <c r="Q14" s="131">
        <v>1029</v>
      </c>
      <c r="R14" s="132">
        <v>10.6</v>
      </c>
      <c r="S14" s="131">
        <v>8730</v>
      </c>
      <c r="T14" s="132">
        <v>88.9</v>
      </c>
      <c r="U14" s="131">
        <v>1091</v>
      </c>
      <c r="V14" s="132">
        <v>11.1</v>
      </c>
      <c r="W14" s="131">
        <v>8823</v>
      </c>
      <c r="X14" s="132">
        <v>89.7</v>
      </c>
      <c r="Y14" s="131">
        <v>1009</v>
      </c>
      <c r="Z14" s="132">
        <v>10.3</v>
      </c>
      <c r="AA14" s="131">
        <v>8881</v>
      </c>
      <c r="AB14" s="132">
        <v>87.4</v>
      </c>
      <c r="AC14" s="131">
        <v>1284</v>
      </c>
      <c r="AD14" s="132">
        <v>12.6</v>
      </c>
      <c r="AE14" s="128">
        <v>8592</v>
      </c>
      <c r="AF14" s="74">
        <v>86.8</v>
      </c>
      <c r="AG14" s="128">
        <v>1305</v>
      </c>
      <c r="AH14" s="74">
        <v>13.2</v>
      </c>
    </row>
    <row r="15" spans="1:34" x14ac:dyDescent="0.25">
      <c r="A15" s="130" t="s">
        <v>60</v>
      </c>
      <c r="B15" s="136" t="s">
        <v>61</v>
      </c>
      <c r="C15" s="131">
        <v>6892</v>
      </c>
      <c r="D15" s="132">
        <v>80.5</v>
      </c>
      <c r="E15" s="131">
        <v>1672</v>
      </c>
      <c r="F15" s="132">
        <v>19.5</v>
      </c>
      <c r="G15" s="131">
        <v>6754</v>
      </c>
      <c r="H15" s="132">
        <v>78.900000000000006</v>
      </c>
      <c r="I15" s="131">
        <v>1811</v>
      </c>
      <c r="J15" s="132">
        <v>21.1</v>
      </c>
      <c r="K15" s="131">
        <v>7404</v>
      </c>
      <c r="L15" s="132">
        <v>78.3</v>
      </c>
      <c r="M15" s="131">
        <v>2051</v>
      </c>
      <c r="N15" s="132">
        <v>21.7</v>
      </c>
      <c r="O15" s="131">
        <v>7501</v>
      </c>
      <c r="P15" s="132">
        <v>78.2</v>
      </c>
      <c r="Q15" s="131">
        <v>2087</v>
      </c>
      <c r="R15" s="132">
        <v>21.8</v>
      </c>
      <c r="S15" s="131">
        <v>7424</v>
      </c>
      <c r="T15" s="132">
        <v>77.400000000000006</v>
      </c>
      <c r="U15" s="131">
        <v>2164</v>
      </c>
      <c r="V15" s="132">
        <v>22.6</v>
      </c>
      <c r="W15" s="131">
        <v>7687</v>
      </c>
      <c r="X15" s="132">
        <v>78.400000000000006</v>
      </c>
      <c r="Y15" s="131">
        <v>2113</v>
      </c>
      <c r="Z15" s="132">
        <v>21.6</v>
      </c>
      <c r="AA15" s="131">
        <v>7373</v>
      </c>
      <c r="AB15" s="132">
        <v>78</v>
      </c>
      <c r="AC15" s="131">
        <v>2080</v>
      </c>
      <c r="AD15" s="132">
        <v>22</v>
      </c>
      <c r="AE15" s="128">
        <v>7264</v>
      </c>
      <c r="AF15" s="74">
        <v>77.7</v>
      </c>
      <c r="AG15" s="128">
        <v>2080</v>
      </c>
      <c r="AH15" s="74">
        <v>22.3</v>
      </c>
    </row>
    <row r="16" spans="1:34" x14ac:dyDescent="0.25">
      <c r="A16" s="130" t="s">
        <v>62</v>
      </c>
      <c r="B16" s="136" t="s">
        <v>63</v>
      </c>
      <c r="C16" s="131">
        <v>98980</v>
      </c>
      <c r="D16" s="132">
        <v>66.7</v>
      </c>
      <c r="E16" s="131">
        <v>49483</v>
      </c>
      <c r="F16" s="132">
        <v>33.299999999999997</v>
      </c>
      <c r="G16" s="132">
        <v>107595</v>
      </c>
      <c r="H16" s="132">
        <v>66.900000000000006</v>
      </c>
      <c r="I16" s="131">
        <v>53344</v>
      </c>
      <c r="J16" s="132">
        <v>33.1</v>
      </c>
      <c r="K16" s="132">
        <v>110713</v>
      </c>
      <c r="L16" s="132">
        <v>66.599999999999994</v>
      </c>
      <c r="M16" s="131">
        <v>55428</v>
      </c>
      <c r="N16" s="132">
        <v>33.4</v>
      </c>
      <c r="O16" s="132">
        <v>112956</v>
      </c>
      <c r="P16" s="132">
        <v>66.099999999999994</v>
      </c>
      <c r="Q16" s="131">
        <v>57823</v>
      </c>
      <c r="R16" s="132">
        <v>33.9</v>
      </c>
      <c r="S16" s="132">
        <v>114695</v>
      </c>
      <c r="T16" s="132">
        <v>66.2</v>
      </c>
      <c r="U16" s="131">
        <v>58462</v>
      </c>
      <c r="V16" s="132">
        <v>33.799999999999997</v>
      </c>
      <c r="W16" s="132">
        <v>115821</v>
      </c>
      <c r="X16" s="132">
        <v>65.5</v>
      </c>
      <c r="Y16" s="131">
        <v>60916</v>
      </c>
      <c r="Z16" s="132">
        <v>34.5</v>
      </c>
      <c r="AA16" s="132">
        <v>118821</v>
      </c>
      <c r="AB16" s="132">
        <v>65.900000000000006</v>
      </c>
      <c r="AC16" s="131">
        <v>61518</v>
      </c>
      <c r="AD16" s="132">
        <v>34.1</v>
      </c>
      <c r="AE16" s="74">
        <v>123405</v>
      </c>
      <c r="AF16" s="74">
        <v>65.3</v>
      </c>
      <c r="AG16" s="128">
        <v>65465</v>
      </c>
      <c r="AH16" s="74">
        <v>34.700000000000003</v>
      </c>
    </row>
    <row r="17" spans="1:34" x14ac:dyDescent="0.25">
      <c r="A17" s="130" t="s">
        <v>64</v>
      </c>
      <c r="B17" s="136" t="s">
        <v>65</v>
      </c>
      <c r="C17" s="131">
        <v>45950</v>
      </c>
      <c r="D17" s="132">
        <v>80.599999999999994</v>
      </c>
      <c r="E17" s="131">
        <v>11034</v>
      </c>
      <c r="F17" s="132">
        <v>19.399999999999999</v>
      </c>
      <c r="G17" s="131">
        <v>46889</v>
      </c>
      <c r="H17" s="132">
        <v>79</v>
      </c>
      <c r="I17" s="131">
        <v>12476</v>
      </c>
      <c r="J17" s="132">
        <v>21</v>
      </c>
      <c r="K17" s="131">
        <v>48524</v>
      </c>
      <c r="L17" s="132">
        <v>78.7</v>
      </c>
      <c r="M17" s="131">
        <v>13100</v>
      </c>
      <c r="N17" s="132">
        <v>21.3</v>
      </c>
      <c r="O17" s="131">
        <v>49758</v>
      </c>
      <c r="P17" s="132">
        <v>78.400000000000006</v>
      </c>
      <c r="Q17" s="131">
        <v>13718</v>
      </c>
      <c r="R17" s="132">
        <v>21.6</v>
      </c>
      <c r="S17" s="131">
        <v>50405</v>
      </c>
      <c r="T17" s="132">
        <v>78</v>
      </c>
      <c r="U17" s="131">
        <v>14229</v>
      </c>
      <c r="V17" s="132">
        <v>22</v>
      </c>
      <c r="W17" s="131">
        <v>50786</v>
      </c>
      <c r="X17" s="132">
        <v>77.5</v>
      </c>
      <c r="Y17" s="131">
        <v>14768</v>
      </c>
      <c r="Z17" s="132">
        <v>22.5</v>
      </c>
      <c r="AA17" s="131">
        <v>53020</v>
      </c>
      <c r="AB17" s="132">
        <v>77.5</v>
      </c>
      <c r="AC17" s="131">
        <v>15381</v>
      </c>
      <c r="AD17" s="132">
        <v>22.5</v>
      </c>
      <c r="AE17" s="128">
        <v>55726</v>
      </c>
      <c r="AF17" s="74">
        <v>76.5</v>
      </c>
      <c r="AG17" s="128">
        <v>17140</v>
      </c>
      <c r="AH17" s="74">
        <v>23.5</v>
      </c>
    </row>
    <row r="18" spans="1:34" x14ac:dyDescent="0.25">
      <c r="A18" s="130" t="s">
        <v>66</v>
      </c>
      <c r="B18" s="136" t="s">
        <v>67</v>
      </c>
      <c r="C18" s="131">
        <v>6573</v>
      </c>
      <c r="D18" s="132">
        <v>71.400000000000006</v>
      </c>
      <c r="E18" s="131">
        <v>2630</v>
      </c>
      <c r="F18" s="132">
        <v>28.6</v>
      </c>
      <c r="G18" s="131">
        <v>7743</v>
      </c>
      <c r="H18" s="132">
        <v>69.7</v>
      </c>
      <c r="I18" s="131">
        <v>3360</v>
      </c>
      <c r="J18" s="132">
        <v>30.3</v>
      </c>
      <c r="K18" s="131">
        <v>6972</v>
      </c>
      <c r="L18" s="132">
        <v>67.400000000000006</v>
      </c>
      <c r="M18" s="131">
        <v>3367</v>
      </c>
      <c r="N18" s="132">
        <v>32.6</v>
      </c>
      <c r="O18" s="131">
        <v>7275</v>
      </c>
      <c r="P18" s="132">
        <v>66.3</v>
      </c>
      <c r="Q18" s="131">
        <v>3693</v>
      </c>
      <c r="R18" s="132">
        <v>33.700000000000003</v>
      </c>
      <c r="S18" s="131">
        <v>6814</v>
      </c>
      <c r="T18" s="132">
        <v>64.400000000000006</v>
      </c>
      <c r="U18" s="131">
        <v>3766</v>
      </c>
      <c r="V18" s="132">
        <v>35.6</v>
      </c>
      <c r="W18" s="131">
        <v>6466</v>
      </c>
      <c r="X18" s="132">
        <v>64.8</v>
      </c>
      <c r="Y18" s="131">
        <v>3520</v>
      </c>
      <c r="Z18" s="132">
        <v>35.200000000000003</v>
      </c>
      <c r="AA18" s="131">
        <v>6087</v>
      </c>
      <c r="AB18" s="132">
        <v>64.400000000000006</v>
      </c>
      <c r="AC18" s="131">
        <v>3368</v>
      </c>
      <c r="AD18" s="132">
        <v>35.6</v>
      </c>
      <c r="AE18" s="128">
        <v>6079</v>
      </c>
      <c r="AF18" s="74">
        <v>64.2</v>
      </c>
      <c r="AG18" s="128">
        <v>3385</v>
      </c>
      <c r="AH18" s="74">
        <v>35.799999999999997</v>
      </c>
    </row>
    <row r="19" spans="1:34" x14ac:dyDescent="0.25">
      <c r="A19" s="130" t="s">
        <v>68</v>
      </c>
      <c r="B19" s="136" t="s">
        <v>69</v>
      </c>
      <c r="C19" s="131">
        <v>27621</v>
      </c>
      <c r="D19" s="132">
        <v>77.900000000000006</v>
      </c>
      <c r="E19" s="131">
        <v>7833</v>
      </c>
      <c r="F19" s="132">
        <v>22.1</v>
      </c>
      <c r="G19" s="131">
        <v>28292</v>
      </c>
      <c r="H19" s="132">
        <v>78.2</v>
      </c>
      <c r="I19" s="131">
        <v>7890</v>
      </c>
      <c r="J19" s="132">
        <v>21.8</v>
      </c>
      <c r="K19" s="131">
        <v>28103</v>
      </c>
      <c r="L19" s="132">
        <v>77.599999999999994</v>
      </c>
      <c r="M19" s="131">
        <v>8104</v>
      </c>
      <c r="N19" s="132">
        <v>22.4</v>
      </c>
      <c r="O19" s="131">
        <v>27666</v>
      </c>
      <c r="P19" s="132">
        <v>79.2</v>
      </c>
      <c r="Q19" s="131">
        <v>7248</v>
      </c>
      <c r="R19" s="132">
        <v>20.8</v>
      </c>
      <c r="S19" s="131">
        <v>27635</v>
      </c>
      <c r="T19" s="132">
        <v>78.5</v>
      </c>
      <c r="U19" s="131">
        <v>7550</v>
      </c>
      <c r="V19" s="132">
        <v>21.5</v>
      </c>
      <c r="W19" s="131">
        <v>27445</v>
      </c>
      <c r="X19" s="132">
        <v>79.3</v>
      </c>
      <c r="Y19" s="131">
        <v>7180</v>
      </c>
      <c r="Z19" s="132">
        <v>20.7</v>
      </c>
      <c r="AA19" s="131">
        <v>27347</v>
      </c>
      <c r="AB19" s="132">
        <v>79.599999999999994</v>
      </c>
      <c r="AC19" s="131">
        <v>7010</v>
      </c>
      <c r="AD19" s="132">
        <v>20.399999999999999</v>
      </c>
      <c r="AE19" s="128">
        <v>27285</v>
      </c>
      <c r="AF19" s="74">
        <v>79.900000000000006</v>
      </c>
      <c r="AG19" s="128">
        <v>6865</v>
      </c>
      <c r="AH19" s="74">
        <v>20.100000000000001</v>
      </c>
    </row>
    <row r="20" spans="1:34" x14ac:dyDescent="0.25">
      <c r="A20" s="130" t="s">
        <v>70</v>
      </c>
      <c r="B20" s="136" t="s">
        <v>71</v>
      </c>
      <c r="C20" s="131">
        <v>10083</v>
      </c>
      <c r="D20" s="132">
        <v>78.2</v>
      </c>
      <c r="E20" s="131">
        <v>2813</v>
      </c>
      <c r="F20" s="132">
        <v>21.8</v>
      </c>
      <c r="G20" s="131">
        <v>11757</v>
      </c>
      <c r="H20" s="132">
        <v>78.5</v>
      </c>
      <c r="I20" s="131">
        <v>3211</v>
      </c>
      <c r="J20" s="132">
        <v>21.5</v>
      </c>
      <c r="K20" s="131">
        <v>12126</v>
      </c>
      <c r="L20" s="132">
        <v>77.400000000000006</v>
      </c>
      <c r="M20" s="131">
        <v>3544</v>
      </c>
      <c r="N20" s="132">
        <v>22.6</v>
      </c>
      <c r="O20" s="131">
        <v>12655</v>
      </c>
      <c r="P20" s="132">
        <v>75.900000000000006</v>
      </c>
      <c r="Q20" s="131">
        <v>4008</v>
      </c>
      <c r="R20" s="132">
        <v>24.1</v>
      </c>
      <c r="S20" s="131">
        <v>12894</v>
      </c>
      <c r="T20" s="132">
        <v>75.599999999999994</v>
      </c>
      <c r="U20" s="131">
        <v>4161</v>
      </c>
      <c r="V20" s="132">
        <v>24.4</v>
      </c>
      <c r="W20" s="131">
        <v>13283</v>
      </c>
      <c r="X20" s="132">
        <v>75.099999999999994</v>
      </c>
      <c r="Y20" s="131">
        <v>4398</v>
      </c>
      <c r="Z20" s="132">
        <v>24.9</v>
      </c>
      <c r="AA20" s="131">
        <v>14030</v>
      </c>
      <c r="AB20" s="132">
        <v>75.5</v>
      </c>
      <c r="AC20" s="131">
        <v>4556</v>
      </c>
      <c r="AD20" s="132">
        <v>24.5</v>
      </c>
      <c r="AE20" s="128">
        <v>14838</v>
      </c>
      <c r="AF20" s="74">
        <v>74.599999999999994</v>
      </c>
      <c r="AG20" s="128">
        <v>5040</v>
      </c>
      <c r="AH20" s="74">
        <v>25.4</v>
      </c>
    </row>
    <row r="21" spans="1:34" x14ac:dyDescent="0.25">
      <c r="A21" s="130" t="s">
        <v>72</v>
      </c>
      <c r="B21" s="136" t="s">
        <v>73</v>
      </c>
      <c r="C21" s="131">
        <v>78335</v>
      </c>
      <c r="D21" s="132">
        <v>76.400000000000006</v>
      </c>
      <c r="E21" s="131">
        <v>24241</v>
      </c>
      <c r="F21" s="132">
        <v>23.6</v>
      </c>
      <c r="G21" s="131">
        <v>76513</v>
      </c>
      <c r="H21" s="132">
        <v>75.8</v>
      </c>
      <c r="I21" s="131">
        <v>24362</v>
      </c>
      <c r="J21" s="132">
        <v>24.2</v>
      </c>
      <c r="K21" s="131">
        <v>72480</v>
      </c>
      <c r="L21" s="132">
        <v>75.599999999999994</v>
      </c>
      <c r="M21" s="131">
        <v>23418</v>
      </c>
      <c r="N21" s="132">
        <v>24.4</v>
      </c>
      <c r="O21" s="131">
        <v>74036</v>
      </c>
      <c r="P21" s="132">
        <v>75.599999999999994</v>
      </c>
      <c r="Q21" s="131">
        <v>23947</v>
      </c>
      <c r="R21" s="132">
        <v>24.4</v>
      </c>
      <c r="S21" s="131">
        <v>76020</v>
      </c>
      <c r="T21" s="132">
        <v>75.400000000000006</v>
      </c>
      <c r="U21" s="131">
        <v>24754</v>
      </c>
      <c r="V21" s="132">
        <v>24.6</v>
      </c>
      <c r="W21" s="131">
        <v>74445</v>
      </c>
      <c r="X21" s="132">
        <v>75.3</v>
      </c>
      <c r="Y21" s="131">
        <v>24409</v>
      </c>
      <c r="Z21" s="132">
        <v>24.7</v>
      </c>
      <c r="AA21" s="131">
        <v>72005</v>
      </c>
      <c r="AB21" s="132">
        <v>74.900000000000006</v>
      </c>
      <c r="AC21" s="131">
        <v>24124</v>
      </c>
      <c r="AD21" s="132">
        <v>25.1</v>
      </c>
      <c r="AE21" s="128">
        <v>70639</v>
      </c>
      <c r="AF21" s="74">
        <v>74</v>
      </c>
      <c r="AG21" s="128">
        <v>24843</v>
      </c>
      <c r="AH21" s="74">
        <v>26</v>
      </c>
    </row>
    <row r="22" spans="1:34" x14ac:dyDescent="0.25">
      <c r="A22" s="130" t="s">
        <v>74</v>
      </c>
      <c r="B22" s="136" t="s">
        <v>75</v>
      </c>
      <c r="C22" s="131">
        <v>50693</v>
      </c>
      <c r="D22" s="132">
        <v>83.5</v>
      </c>
      <c r="E22" s="131">
        <v>10008</v>
      </c>
      <c r="F22" s="132">
        <v>16.5</v>
      </c>
      <c r="G22" s="131">
        <v>50794</v>
      </c>
      <c r="H22" s="132">
        <v>82.2</v>
      </c>
      <c r="I22" s="131">
        <v>10964</v>
      </c>
      <c r="J22" s="132">
        <v>17.8</v>
      </c>
      <c r="K22" s="131">
        <v>51592</v>
      </c>
      <c r="L22" s="132">
        <v>81.599999999999994</v>
      </c>
      <c r="M22" s="131">
        <v>11658</v>
      </c>
      <c r="N22" s="132">
        <v>18.399999999999999</v>
      </c>
      <c r="O22" s="131">
        <v>50947</v>
      </c>
      <c r="P22" s="132">
        <v>81.7</v>
      </c>
      <c r="Q22" s="131">
        <v>11386</v>
      </c>
      <c r="R22" s="132">
        <v>18.3</v>
      </c>
      <c r="S22" s="131">
        <v>52130</v>
      </c>
      <c r="T22" s="132">
        <v>82.1</v>
      </c>
      <c r="U22" s="131">
        <v>11342</v>
      </c>
      <c r="V22" s="132">
        <v>17.899999999999999</v>
      </c>
      <c r="W22" s="131">
        <v>50299</v>
      </c>
      <c r="X22" s="132">
        <v>81.900000000000006</v>
      </c>
      <c r="Y22" s="131">
        <v>11147</v>
      </c>
      <c r="Z22" s="132">
        <v>18.100000000000001</v>
      </c>
      <c r="AA22" s="131">
        <v>50748</v>
      </c>
      <c r="AB22" s="132">
        <v>78.8</v>
      </c>
      <c r="AC22" s="131">
        <v>13637</v>
      </c>
      <c r="AD22" s="132">
        <v>21.2</v>
      </c>
      <c r="AE22" s="128">
        <v>49375</v>
      </c>
      <c r="AF22" s="74">
        <v>78.599999999999994</v>
      </c>
      <c r="AG22" s="128">
        <v>13470</v>
      </c>
      <c r="AH22" s="74">
        <v>21.4</v>
      </c>
    </row>
    <row r="23" spans="1:34" x14ac:dyDescent="0.25">
      <c r="A23" s="130" t="s">
        <v>76</v>
      </c>
      <c r="B23" s="136" t="s">
        <v>77</v>
      </c>
      <c r="C23" s="131">
        <v>20570</v>
      </c>
      <c r="D23" s="132">
        <v>78.400000000000006</v>
      </c>
      <c r="E23" s="131">
        <v>5662</v>
      </c>
      <c r="F23" s="132">
        <v>21.6</v>
      </c>
      <c r="G23" s="131">
        <v>21003</v>
      </c>
      <c r="H23" s="132">
        <v>77.7</v>
      </c>
      <c r="I23" s="131">
        <v>6031</v>
      </c>
      <c r="J23" s="132">
        <v>22.3</v>
      </c>
      <c r="K23" s="131">
        <v>21237</v>
      </c>
      <c r="L23" s="132">
        <v>77</v>
      </c>
      <c r="M23" s="131">
        <v>6335</v>
      </c>
      <c r="N23" s="132">
        <v>23</v>
      </c>
      <c r="O23" s="131">
        <v>20924</v>
      </c>
      <c r="P23" s="132">
        <v>76.7</v>
      </c>
      <c r="Q23" s="131">
        <v>6366</v>
      </c>
      <c r="R23" s="132">
        <v>23.3</v>
      </c>
      <c r="S23" s="131">
        <v>20748</v>
      </c>
      <c r="T23" s="132">
        <v>76</v>
      </c>
      <c r="U23" s="131">
        <v>6569</v>
      </c>
      <c r="V23" s="132">
        <v>24</v>
      </c>
      <c r="W23" s="131">
        <v>21067</v>
      </c>
      <c r="X23" s="132">
        <v>75.5</v>
      </c>
      <c r="Y23" s="131">
        <v>6844</v>
      </c>
      <c r="Z23" s="132">
        <v>24.5</v>
      </c>
      <c r="AA23" s="131">
        <v>20895</v>
      </c>
      <c r="AB23" s="132">
        <v>74.900000000000006</v>
      </c>
      <c r="AC23" s="131">
        <v>6992</v>
      </c>
      <c r="AD23" s="132">
        <v>25.1</v>
      </c>
      <c r="AE23" s="128">
        <v>20610</v>
      </c>
      <c r="AF23" s="74">
        <v>75.099999999999994</v>
      </c>
      <c r="AG23" s="128">
        <v>6816</v>
      </c>
      <c r="AH23" s="74">
        <v>24.9</v>
      </c>
    </row>
    <row r="24" spans="1:34" x14ac:dyDescent="0.25">
      <c r="A24" s="130" t="s">
        <v>78</v>
      </c>
      <c r="B24" s="136" t="s">
        <v>79</v>
      </c>
      <c r="C24" s="131">
        <v>24355</v>
      </c>
      <c r="D24" s="132">
        <v>77.3</v>
      </c>
      <c r="E24" s="131">
        <v>7146</v>
      </c>
      <c r="F24" s="132">
        <v>22.7</v>
      </c>
      <c r="G24" s="131">
        <v>25585</v>
      </c>
      <c r="H24" s="132">
        <v>75.5</v>
      </c>
      <c r="I24" s="131">
        <v>8294</v>
      </c>
      <c r="J24" s="132">
        <v>24.5</v>
      </c>
      <c r="K24" s="131">
        <v>25429</v>
      </c>
      <c r="L24" s="132">
        <v>75.3</v>
      </c>
      <c r="M24" s="131">
        <v>8348</v>
      </c>
      <c r="N24" s="132">
        <v>24.7</v>
      </c>
      <c r="O24" s="131">
        <v>25865</v>
      </c>
      <c r="P24" s="132">
        <v>75.7</v>
      </c>
      <c r="Q24" s="131">
        <v>8290</v>
      </c>
      <c r="R24" s="132">
        <v>24.3</v>
      </c>
      <c r="S24" s="131">
        <v>26155</v>
      </c>
      <c r="T24" s="132">
        <v>75.3</v>
      </c>
      <c r="U24" s="131">
        <v>8559</v>
      </c>
      <c r="V24" s="132">
        <v>24.7</v>
      </c>
      <c r="W24" s="131">
        <v>26008</v>
      </c>
      <c r="X24" s="132">
        <v>74.599999999999994</v>
      </c>
      <c r="Y24" s="131">
        <v>8835</v>
      </c>
      <c r="Z24" s="132">
        <v>25.4</v>
      </c>
      <c r="AA24" s="131">
        <v>26350</v>
      </c>
      <c r="AB24" s="132">
        <v>74.900000000000006</v>
      </c>
      <c r="AC24" s="131">
        <v>8810</v>
      </c>
      <c r="AD24" s="132">
        <v>25.1</v>
      </c>
      <c r="AE24" s="128">
        <v>26881</v>
      </c>
      <c r="AF24" s="74">
        <v>74.099999999999994</v>
      </c>
      <c r="AG24" s="128">
        <v>9416</v>
      </c>
      <c r="AH24" s="74">
        <v>25.9</v>
      </c>
    </row>
    <row r="25" spans="1:34" x14ac:dyDescent="0.25">
      <c r="A25" s="130" t="s">
        <v>80</v>
      </c>
      <c r="B25" s="136" t="s">
        <v>81</v>
      </c>
      <c r="C25" s="131">
        <v>22512</v>
      </c>
      <c r="D25" s="132">
        <v>86.1</v>
      </c>
      <c r="E25" s="131">
        <v>3629</v>
      </c>
      <c r="F25" s="132">
        <v>13.9</v>
      </c>
      <c r="G25" s="131">
        <v>23647</v>
      </c>
      <c r="H25" s="132">
        <v>85.9</v>
      </c>
      <c r="I25" s="131">
        <v>3872</v>
      </c>
      <c r="J25" s="132">
        <v>14.1</v>
      </c>
      <c r="K25" s="131">
        <v>22891</v>
      </c>
      <c r="L25" s="132">
        <v>82.7</v>
      </c>
      <c r="M25" s="131">
        <v>4794</v>
      </c>
      <c r="N25" s="132">
        <v>17.3</v>
      </c>
      <c r="O25" s="131">
        <v>23231</v>
      </c>
      <c r="P25" s="132">
        <v>81.900000000000006</v>
      </c>
      <c r="Q25" s="131">
        <v>5138</v>
      </c>
      <c r="R25" s="132">
        <v>18.100000000000001</v>
      </c>
      <c r="S25" s="131">
        <v>23017</v>
      </c>
      <c r="T25" s="132">
        <v>82.1</v>
      </c>
      <c r="U25" s="131">
        <v>5018</v>
      </c>
      <c r="V25" s="132">
        <v>17.899999999999999</v>
      </c>
      <c r="W25" s="131">
        <v>22660</v>
      </c>
      <c r="X25" s="132">
        <v>81.8</v>
      </c>
      <c r="Y25" s="131">
        <v>5039</v>
      </c>
      <c r="Z25" s="132">
        <v>18.2</v>
      </c>
      <c r="AA25" s="131">
        <v>23224</v>
      </c>
      <c r="AB25" s="132">
        <v>81.7</v>
      </c>
      <c r="AC25" s="131">
        <v>5187</v>
      </c>
      <c r="AD25" s="132">
        <v>18.3</v>
      </c>
      <c r="AE25" s="128">
        <v>22711</v>
      </c>
      <c r="AF25" s="74">
        <v>81.7</v>
      </c>
      <c r="AG25" s="128">
        <v>5103</v>
      </c>
      <c r="AH25" s="74">
        <v>18.3</v>
      </c>
    </row>
    <row r="26" spans="1:34" x14ac:dyDescent="0.25">
      <c r="A26" s="130" t="s">
        <v>82</v>
      </c>
      <c r="B26" s="136" t="s">
        <v>83</v>
      </c>
      <c r="C26" s="131">
        <v>56250</v>
      </c>
      <c r="D26" s="132">
        <v>86.5</v>
      </c>
      <c r="E26" s="131">
        <v>8772</v>
      </c>
      <c r="F26" s="132">
        <v>13.5</v>
      </c>
      <c r="G26" s="131">
        <v>59415</v>
      </c>
      <c r="H26" s="132">
        <v>85.9</v>
      </c>
      <c r="I26" s="131">
        <v>9763</v>
      </c>
      <c r="J26" s="132">
        <v>14.1</v>
      </c>
      <c r="K26" s="131">
        <v>58998</v>
      </c>
      <c r="L26" s="132">
        <v>85</v>
      </c>
      <c r="M26" s="131">
        <v>10381</v>
      </c>
      <c r="N26" s="132">
        <v>15</v>
      </c>
      <c r="O26" s="131">
        <v>60377</v>
      </c>
      <c r="P26" s="132">
        <v>85.5</v>
      </c>
      <c r="Q26" s="131">
        <v>10228</v>
      </c>
      <c r="R26" s="132">
        <v>14.5</v>
      </c>
      <c r="S26" s="131">
        <v>58231</v>
      </c>
      <c r="T26" s="132">
        <v>84.8</v>
      </c>
      <c r="U26" s="131">
        <v>10407</v>
      </c>
      <c r="V26" s="132">
        <v>15.2</v>
      </c>
      <c r="W26" s="131">
        <v>59509</v>
      </c>
      <c r="X26" s="132">
        <v>85</v>
      </c>
      <c r="Y26" s="131">
        <v>10488</v>
      </c>
      <c r="Z26" s="132">
        <v>15</v>
      </c>
      <c r="AA26" s="131">
        <v>58673</v>
      </c>
      <c r="AB26" s="132">
        <v>85.6</v>
      </c>
      <c r="AC26" s="131">
        <v>9908</v>
      </c>
      <c r="AD26" s="132">
        <v>14.4</v>
      </c>
      <c r="AE26" s="128">
        <v>57976</v>
      </c>
      <c r="AF26" s="74">
        <v>85</v>
      </c>
      <c r="AG26" s="128">
        <v>10236</v>
      </c>
      <c r="AH26" s="74">
        <v>15</v>
      </c>
    </row>
    <row r="27" spans="1:34" x14ac:dyDescent="0.25">
      <c r="A27" s="130" t="s">
        <v>84</v>
      </c>
      <c r="B27" s="136" t="s">
        <v>85</v>
      </c>
      <c r="C27" s="131">
        <v>34462</v>
      </c>
      <c r="D27" s="132">
        <v>77.599999999999994</v>
      </c>
      <c r="E27" s="131">
        <v>9937</v>
      </c>
      <c r="F27" s="132">
        <v>22.4</v>
      </c>
      <c r="G27" s="131">
        <v>35874</v>
      </c>
      <c r="H27" s="132">
        <v>76.900000000000006</v>
      </c>
      <c r="I27" s="131">
        <v>10754</v>
      </c>
      <c r="J27" s="132">
        <v>23.1</v>
      </c>
      <c r="K27" s="131">
        <v>36141</v>
      </c>
      <c r="L27" s="132">
        <v>76.099999999999994</v>
      </c>
      <c r="M27" s="131">
        <v>11346</v>
      </c>
      <c r="N27" s="132">
        <v>23.9</v>
      </c>
      <c r="O27" s="131">
        <v>36746</v>
      </c>
      <c r="P27" s="132">
        <v>75.5</v>
      </c>
      <c r="Q27" s="131">
        <v>11942</v>
      </c>
      <c r="R27" s="132">
        <v>24.5</v>
      </c>
      <c r="S27" s="131">
        <v>36682</v>
      </c>
      <c r="T27" s="132">
        <v>75</v>
      </c>
      <c r="U27" s="131">
        <v>12211</v>
      </c>
      <c r="V27" s="132">
        <v>25</v>
      </c>
      <c r="W27" s="131">
        <v>36796</v>
      </c>
      <c r="X27" s="132">
        <v>75.2</v>
      </c>
      <c r="Y27" s="131">
        <v>12106</v>
      </c>
      <c r="Z27" s="132">
        <v>24.8</v>
      </c>
      <c r="AA27" s="131">
        <v>37272</v>
      </c>
      <c r="AB27" s="132">
        <v>75.2</v>
      </c>
      <c r="AC27" s="131">
        <v>12291</v>
      </c>
      <c r="AD27" s="132">
        <v>24.8</v>
      </c>
      <c r="AE27" s="128">
        <v>38677</v>
      </c>
      <c r="AF27" s="74">
        <v>76.3</v>
      </c>
      <c r="AG27" s="128">
        <v>12002</v>
      </c>
      <c r="AH27" s="74">
        <v>23.7</v>
      </c>
    </row>
    <row r="28" spans="1:34" x14ac:dyDescent="0.25">
      <c r="A28" s="130" t="s">
        <v>86</v>
      </c>
      <c r="B28" s="136" t="s">
        <v>87</v>
      </c>
      <c r="C28" s="131">
        <v>8478</v>
      </c>
      <c r="D28" s="132">
        <v>87.2</v>
      </c>
      <c r="E28" s="131">
        <v>1249</v>
      </c>
      <c r="F28" s="132">
        <v>12.8</v>
      </c>
      <c r="G28" s="131">
        <v>8494</v>
      </c>
      <c r="H28" s="132">
        <v>86.9</v>
      </c>
      <c r="I28" s="131">
        <v>1279</v>
      </c>
      <c r="J28" s="132">
        <v>13.1</v>
      </c>
      <c r="K28" s="131">
        <v>8198</v>
      </c>
      <c r="L28" s="132">
        <v>86.4</v>
      </c>
      <c r="M28" s="131">
        <v>1289</v>
      </c>
      <c r="N28" s="132">
        <v>13.6</v>
      </c>
      <c r="O28" s="131">
        <v>8329</v>
      </c>
      <c r="P28" s="132">
        <v>85.7</v>
      </c>
      <c r="Q28" s="131">
        <v>1393</v>
      </c>
      <c r="R28" s="132">
        <v>14.3</v>
      </c>
      <c r="S28" s="131">
        <v>8225</v>
      </c>
      <c r="T28" s="132">
        <v>85.7</v>
      </c>
      <c r="U28" s="131">
        <v>1369</v>
      </c>
      <c r="V28" s="132">
        <v>14.3</v>
      </c>
      <c r="W28" s="131">
        <v>8144</v>
      </c>
      <c r="X28" s="132">
        <v>85</v>
      </c>
      <c r="Y28" s="131">
        <v>1435</v>
      </c>
      <c r="Z28" s="132">
        <v>15</v>
      </c>
      <c r="AA28" s="131">
        <v>7705</v>
      </c>
      <c r="AB28" s="132">
        <v>84.5</v>
      </c>
      <c r="AC28" s="131">
        <v>1416</v>
      </c>
      <c r="AD28" s="132">
        <v>15.5</v>
      </c>
      <c r="AE28" s="128">
        <v>8022</v>
      </c>
      <c r="AF28" s="74">
        <v>85</v>
      </c>
      <c r="AG28" s="128">
        <v>1410</v>
      </c>
      <c r="AH28" s="74">
        <v>15</v>
      </c>
    </row>
    <row r="29" spans="1:34" x14ac:dyDescent="0.25">
      <c r="A29" s="130" t="s">
        <v>88</v>
      </c>
      <c r="B29" s="136" t="s">
        <v>89</v>
      </c>
      <c r="C29" s="131">
        <v>69117</v>
      </c>
      <c r="D29" s="132">
        <v>78.8</v>
      </c>
      <c r="E29" s="131">
        <v>18545</v>
      </c>
      <c r="F29" s="132">
        <v>21.2</v>
      </c>
      <c r="G29" s="131">
        <v>70700</v>
      </c>
      <c r="H29" s="132">
        <v>78.7</v>
      </c>
      <c r="I29" s="131">
        <v>19123</v>
      </c>
      <c r="J29" s="132">
        <v>21.3</v>
      </c>
      <c r="K29" s="131">
        <v>70222</v>
      </c>
      <c r="L29" s="132">
        <v>78.3</v>
      </c>
      <c r="M29" s="131">
        <v>19478</v>
      </c>
      <c r="N29" s="132">
        <v>21.7</v>
      </c>
      <c r="O29" s="131">
        <v>69712</v>
      </c>
      <c r="P29" s="132">
        <v>78.2</v>
      </c>
      <c r="Q29" s="131">
        <v>19462</v>
      </c>
      <c r="R29" s="132">
        <v>21.8</v>
      </c>
      <c r="S29" s="131">
        <v>68648</v>
      </c>
      <c r="T29" s="132">
        <v>78.599999999999994</v>
      </c>
      <c r="U29" s="131">
        <v>18687</v>
      </c>
      <c r="V29" s="132">
        <v>21.4</v>
      </c>
      <c r="W29" s="131">
        <v>67564</v>
      </c>
      <c r="X29" s="132">
        <v>78.599999999999994</v>
      </c>
      <c r="Y29" s="131">
        <v>18342</v>
      </c>
      <c r="Z29" s="132">
        <v>21.4</v>
      </c>
      <c r="AA29" s="131">
        <v>66430</v>
      </c>
      <c r="AB29" s="132">
        <v>79.400000000000006</v>
      </c>
      <c r="AC29" s="131">
        <v>17235</v>
      </c>
      <c r="AD29" s="132">
        <v>20.6</v>
      </c>
      <c r="AE29" s="128">
        <v>64921</v>
      </c>
      <c r="AF29" s="74">
        <v>79.2</v>
      </c>
      <c r="AG29" s="128">
        <v>17062</v>
      </c>
      <c r="AH29" s="74">
        <v>20.8</v>
      </c>
    </row>
    <row r="30" spans="1:34" x14ac:dyDescent="0.25">
      <c r="A30" s="130" t="s">
        <v>90</v>
      </c>
      <c r="B30" s="136" t="s">
        <v>91</v>
      </c>
      <c r="C30" s="131">
        <v>41186</v>
      </c>
      <c r="D30" s="132">
        <v>74.2</v>
      </c>
      <c r="E30" s="131">
        <v>14284</v>
      </c>
      <c r="F30" s="132">
        <v>25.8</v>
      </c>
      <c r="G30" s="131">
        <v>41616</v>
      </c>
      <c r="H30" s="132">
        <v>74.400000000000006</v>
      </c>
      <c r="I30" s="131">
        <v>14321</v>
      </c>
      <c r="J30" s="132">
        <v>25.6</v>
      </c>
      <c r="K30" s="131">
        <v>40255</v>
      </c>
      <c r="L30" s="132">
        <v>72.8</v>
      </c>
      <c r="M30" s="131">
        <v>15034</v>
      </c>
      <c r="N30" s="132">
        <v>27.2</v>
      </c>
      <c r="O30" s="131">
        <v>40132</v>
      </c>
      <c r="P30" s="132">
        <v>73</v>
      </c>
      <c r="Q30" s="131">
        <v>14850</v>
      </c>
      <c r="R30" s="132">
        <v>27</v>
      </c>
      <c r="S30" s="131">
        <v>39242</v>
      </c>
      <c r="T30" s="132">
        <v>71.8</v>
      </c>
      <c r="U30" s="131">
        <v>15418</v>
      </c>
      <c r="V30" s="132">
        <v>28.2</v>
      </c>
      <c r="W30" s="131">
        <v>39289</v>
      </c>
      <c r="X30" s="132">
        <v>71.400000000000006</v>
      </c>
      <c r="Y30" s="131">
        <v>15727</v>
      </c>
      <c r="Z30" s="132">
        <v>28.6</v>
      </c>
      <c r="AA30" s="131">
        <v>39040</v>
      </c>
      <c r="AB30" s="132">
        <v>71.599999999999994</v>
      </c>
      <c r="AC30" s="131">
        <v>15463</v>
      </c>
      <c r="AD30" s="132">
        <v>28.4</v>
      </c>
      <c r="AE30" s="128">
        <v>39145</v>
      </c>
      <c r="AF30" s="74">
        <v>70.8</v>
      </c>
      <c r="AG30" s="128">
        <v>16128</v>
      </c>
      <c r="AH30" s="74">
        <v>29.2</v>
      </c>
    </row>
    <row r="31" spans="1:34" x14ac:dyDescent="0.25">
      <c r="A31" s="130" t="s">
        <v>92</v>
      </c>
      <c r="B31" s="136" t="s">
        <v>93</v>
      </c>
      <c r="C31" s="131">
        <v>43727</v>
      </c>
      <c r="D31" s="132">
        <v>78</v>
      </c>
      <c r="E31" s="131">
        <v>12301</v>
      </c>
      <c r="F31" s="132">
        <v>22</v>
      </c>
      <c r="G31" s="131">
        <v>45250</v>
      </c>
      <c r="H31" s="132">
        <v>77.599999999999994</v>
      </c>
      <c r="I31" s="131">
        <v>13027</v>
      </c>
      <c r="J31" s="132">
        <v>22.4</v>
      </c>
      <c r="K31" s="131">
        <v>45053</v>
      </c>
      <c r="L31" s="132">
        <v>76.900000000000006</v>
      </c>
      <c r="M31" s="131">
        <v>13569</v>
      </c>
      <c r="N31" s="132">
        <v>23.1</v>
      </c>
      <c r="O31" s="131">
        <v>45014</v>
      </c>
      <c r="P31" s="132">
        <v>76.400000000000006</v>
      </c>
      <c r="Q31" s="131">
        <v>13913</v>
      </c>
      <c r="R31" s="132">
        <v>23.6</v>
      </c>
      <c r="S31" s="131">
        <v>44647</v>
      </c>
      <c r="T31" s="132">
        <v>76.400000000000006</v>
      </c>
      <c r="U31" s="131">
        <v>13810</v>
      </c>
      <c r="V31" s="132">
        <v>23.6</v>
      </c>
      <c r="W31" s="131">
        <v>44127</v>
      </c>
      <c r="X31" s="132">
        <v>76.3</v>
      </c>
      <c r="Y31" s="131">
        <v>13676</v>
      </c>
      <c r="Z31" s="132">
        <v>23.7</v>
      </c>
      <c r="AA31" s="131">
        <v>43600</v>
      </c>
      <c r="AB31" s="132">
        <v>77.099999999999994</v>
      </c>
      <c r="AC31" s="131">
        <v>12982</v>
      </c>
      <c r="AD31" s="132">
        <v>22.9</v>
      </c>
      <c r="AE31" s="128">
        <v>42735</v>
      </c>
      <c r="AF31" s="74">
        <v>76.599999999999994</v>
      </c>
      <c r="AG31" s="128">
        <v>13040</v>
      </c>
      <c r="AH31" s="74">
        <v>23.4</v>
      </c>
    </row>
    <row r="32" spans="1:34" x14ac:dyDescent="0.25">
      <c r="A32" s="130" t="s">
        <v>94</v>
      </c>
      <c r="B32" s="136" t="s">
        <v>95</v>
      </c>
      <c r="C32" s="131">
        <v>19447</v>
      </c>
      <c r="D32" s="132">
        <v>77.2</v>
      </c>
      <c r="E32" s="131">
        <v>5746</v>
      </c>
      <c r="F32" s="132">
        <v>22.8</v>
      </c>
      <c r="G32" s="131">
        <v>19752</v>
      </c>
      <c r="H32" s="132">
        <v>75.5</v>
      </c>
      <c r="I32" s="131">
        <v>6409</v>
      </c>
      <c r="J32" s="132">
        <v>24.5</v>
      </c>
      <c r="K32" s="131">
        <v>19902</v>
      </c>
      <c r="L32" s="132">
        <v>76.5</v>
      </c>
      <c r="M32" s="131">
        <v>6119</v>
      </c>
      <c r="N32" s="132">
        <v>23.5</v>
      </c>
      <c r="O32" s="131">
        <v>20598</v>
      </c>
      <c r="P32" s="132">
        <v>75.900000000000006</v>
      </c>
      <c r="Q32" s="131">
        <v>6546</v>
      </c>
      <c r="R32" s="132">
        <v>24.1</v>
      </c>
      <c r="S32" s="131">
        <v>20192</v>
      </c>
      <c r="T32" s="132">
        <v>74.7</v>
      </c>
      <c r="U32" s="131">
        <v>6845</v>
      </c>
      <c r="V32" s="132">
        <v>25.3</v>
      </c>
      <c r="W32" s="131">
        <v>21975</v>
      </c>
      <c r="X32" s="132">
        <v>75.599999999999994</v>
      </c>
      <c r="Y32" s="131">
        <v>7079</v>
      </c>
      <c r="Z32" s="132">
        <v>24.4</v>
      </c>
      <c r="AA32" s="131">
        <v>22305</v>
      </c>
      <c r="AB32" s="132">
        <v>74.5</v>
      </c>
      <c r="AC32" s="131">
        <v>7623</v>
      </c>
      <c r="AD32" s="132">
        <v>25.5</v>
      </c>
      <c r="AE32" s="128">
        <v>22103</v>
      </c>
      <c r="AF32" s="74">
        <v>74.5</v>
      </c>
      <c r="AG32" s="128">
        <v>7573</v>
      </c>
      <c r="AH32" s="74">
        <v>25.5</v>
      </c>
    </row>
    <row r="33" spans="1:34" x14ac:dyDescent="0.25">
      <c r="A33" s="130" t="s">
        <v>96</v>
      </c>
      <c r="B33" s="136" t="s">
        <v>97</v>
      </c>
      <c r="C33" s="131">
        <v>5721</v>
      </c>
      <c r="D33" s="132">
        <v>81.900000000000006</v>
      </c>
      <c r="E33" s="131">
        <v>1265</v>
      </c>
      <c r="F33" s="132">
        <v>18.100000000000001</v>
      </c>
      <c r="G33" s="131">
        <v>6235</v>
      </c>
      <c r="H33" s="132">
        <v>82.4</v>
      </c>
      <c r="I33" s="131">
        <v>1335</v>
      </c>
      <c r="J33" s="132">
        <v>17.600000000000001</v>
      </c>
      <c r="K33" s="131">
        <v>6315</v>
      </c>
      <c r="L33" s="132">
        <v>81</v>
      </c>
      <c r="M33" s="131">
        <v>1484</v>
      </c>
      <c r="N33" s="132">
        <v>19</v>
      </c>
      <c r="O33" s="131">
        <v>6330</v>
      </c>
      <c r="P33" s="132">
        <v>81.5</v>
      </c>
      <c r="Q33" s="131">
        <v>1433</v>
      </c>
      <c r="R33" s="132">
        <v>18.5</v>
      </c>
      <c r="S33" s="131">
        <v>6245</v>
      </c>
      <c r="T33" s="132">
        <v>80.3</v>
      </c>
      <c r="U33" s="131">
        <v>1535</v>
      </c>
      <c r="V33" s="132">
        <v>19.7</v>
      </c>
      <c r="W33" s="131">
        <v>6081</v>
      </c>
      <c r="X33" s="132">
        <v>79.8</v>
      </c>
      <c r="Y33" s="131">
        <v>1537</v>
      </c>
      <c r="Z33" s="132">
        <v>20.2</v>
      </c>
      <c r="AA33" s="131">
        <v>6629</v>
      </c>
      <c r="AB33" s="132">
        <v>81.5</v>
      </c>
      <c r="AC33" s="131">
        <v>1509</v>
      </c>
      <c r="AD33" s="132">
        <v>18.5</v>
      </c>
      <c r="AE33" s="128">
        <v>6280</v>
      </c>
      <c r="AF33" s="74">
        <v>80.7</v>
      </c>
      <c r="AG33" s="128">
        <v>1502</v>
      </c>
      <c r="AH33" s="74">
        <v>19.3</v>
      </c>
    </row>
    <row r="34" spans="1:34" x14ac:dyDescent="0.25">
      <c r="A34" s="130" t="s">
        <v>100</v>
      </c>
      <c r="B34" s="136" t="s">
        <v>101</v>
      </c>
      <c r="C34" s="131">
        <v>59426</v>
      </c>
      <c r="D34" s="132">
        <v>79.7</v>
      </c>
      <c r="E34" s="131">
        <v>15153</v>
      </c>
      <c r="F34" s="132">
        <v>20.3</v>
      </c>
      <c r="G34" s="131">
        <v>60610</v>
      </c>
      <c r="H34" s="132">
        <v>78.599999999999994</v>
      </c>
      <c r="I34" s="131">
        <v>16517</v>
      </c>
      <c r="J34" s="132">
        <v>21.4</v>
      </c>
      <c r="K34" s="131">
        <v>63541</v>
      </c>
      <c r="L34" s="132">
        <v>78.3</v>
      </c>
      <c r="M34" s="131">
        <v>17647</v>
      </c>
      <c r="N34" s="132">
        <v>21.7</v>
      </c>
      <c r="O34" s="131">
        <v>64693</v>
      </c>
      <c r="P34" s="132">
        <v>77.8</v>
      </c>
      <c r="Q34" s="131">
        <v>18503</v>
      </c>
      <c r="R34" s="132">
        <v>22.2</v>
      </c>
      <c r="S34" s="131">
        <v>65310</v>
      </c>
      <c r="T34" s="132">
        <v>76.099999999999994</v>
      </c>
      <c r="U34" s="131">
        <v>20530</v>
      </c>
      <c r="V34" s="132">
        <v>23.9</v>
      </c>
      <c r="W34" s="131">
        <v>65899</v>
      </c>
      <c r="X34" s="132">
        <v>75.400000000000006</v>
      </c>
      <c r="Y34" s="131">
        <v>21474</v>
      </c>
      <c r="Z34" s="132">
        <v>24.6</v>
      </c>
      <c r="AA34" s="131">
        <v>66894</v>
      </c>
      <c r="AB34" s="132">
        <v>75.099999999999994</v>
      </c>
      <c r="AC34" s="131">
        <v>22184</v>
      </c>
      <c r="AD34" s="132">
        <v>24.9</v>
      </c>
      <c r="AE34" s="128">
        <v>66848</v>
      </c>
      <c r="AF34" s="74">
        <v>74.5</v>
      </c>
      <c r="AG34" s="128">
        <v>22857</v>
      </c>
      <c r="AH34" s="74">
        <v>25.5</v>
      </c>
    </row>
    <row r="35" spans="1:34" x14ac:dyDescent="0.25">
      <c r="A35" s="130" t="s">
        <v>102</v>
      </c>
      <c r="B35" s="136" t="s">
        <v>103</v>
      </c>
      <c r="C35" s="131">
        <v>5819</v>
      </c>
      <c r="D35" s="132">
        <v>81.099999999999994</v>
      </c>
      <c r="E35" s="131">
        <v>1352</v>
      </c>
      <c r="F35" s="132">
        <v>18.899999999999999</v>
      </c>
      <c r="G35" s="131">
        <v>6153</v>
      </c>
      <c r="H35" s="132">
        <v>81.099999999999994</v>
      </c>
      <c r="I35" s="131">
        <v>1434</v>
      </c>
      <c r="J35" s="132">
        <v>18.899999999999999</v>
      </c>
      <c r="K35" s="131">
        <v>6510</v>
      </c>
      <c r="L35" s="132">
        <v>79.900000000000006</v>
      </c>
      <c r="M35" s="131">
        <v>1635</v>
      </c>
      <c r="N35" s="132">
        <v>20.100000000000001</v>
      </c>
      <c r="O35" s="131">
        <v>6298</v>
      </c>
      <c r="P35" s="132">
        <v>79.8</v>
      </c>
      <c r="Q35" s="131">
        <v>1599</v>
      </c>
      <c r="R35" s="132">
        <v>20.2</v>
      </c>
      <c r="S35" s="131">
        <v>6471</v>
      </c>
      <c r="T35" s="132">
        <v>78.7</v>
      </c>
      <c r="U35" s="131">
        <v>1756</v>
      </c>
      <c r="V35" s="132">
        <v>21.3</v>
      </c>
      <c r="W35" s="131">
        <v>6532</v>
      </c>
      <c r="X35" s="132">
        <v>79.7</v>
      </c>
      <c r="Y35" s="131">
        <v>1660</v>
      </c>
      <c r="Z35" s="132">
        <v>20.3</v>
      </c>
      <c r="AA35" s="131">
        <v>6436</v>
      </c>
      <c r="AB35" s="132">
        <v>78.5</v>
      </c>
      <c r="AC35" s="131">
        <v>1765</v>
      </c>
      <c r="AD35" s="132">
        <v>21.5</v>
      </c>
      <c r="AE35" s="128">
        <v>6444</v>
      </c>
      <c r="AF35" s="74">
        <v>77.8</v>
      </c>
      <c r="AG35" s="128">
        <v>1835</v>
      </c>
      <c r="AH35" s="74">
        <v>22.2</v>
      </c>
    </row>
    <row r="36" spans="1:34" x14ac:dyDescent="0.25">
      <c r="A36" s="130" t="s">
        <v>104</v>
      </c>
      <c r="B36" s="136" t="s">
        <v>105</v>
      </c>
      <c r="C36" s="131">
        <v>15517</v>
      </c>
      <c r="D36" s="132">
        <v>79.3</v>
      </c>
      <c r="E36" s="131">
        <v>4049</v>
      </c>
      <c r="F36" s="132">
        <v>20.7</v>
      </c>
      <c r="G36" s="131">
        <v>15896</v>
      </c>
      <c r="H36" s="132">
        <v>79.900000000000006</v>
      </c>
      <c r="I36" s="131">
        <v>4009</v>
      </c>
      <c r="J36" s="132">
        <v>20.100000000000001</v>
      </c>
      <c r="K36" s="131">
        <v>15507</v>
      </c>
      <c r="L36" s="132">
        <v>77.900000000000006</v>
      </c>
      <c r="M36" s="131">
        <v>4399</v>
      </c>
      <c r="N36" s="132">
        <v>22.1</v>
      </c>
      <c r="O36" s="131">
        <v>14714</v>
      </c>
      <c r="P36" s="132">
        <v>76.7</v>
      </c>
      <c r="Q36" s="131">
        <v>4461</v>
      </c>
      <c r="R36" s="132">
        <v>23.3</v>
      </c>
      <c r="S36" s="131">
        <v>15151</v>
      </c>
      <c r="T36" s="132">
        <v>77.099999999999994</v>
      </c>
      <c r="U36" s="131">
        <v>4487</v>
      </c>
      <c r="V36" s="132">
        <v>22.9</v>
      </c>
      <c r="W36" s="131">
        <v>15756</v>
      </c>
      <c r="X36" s="132">
        <v>77.900000000000006</v>
      </c>
      <c r="Y36" s="131">
        <v>4460</v>
      </c>
      <c r="Z36" s="132">
        <v>22.1</v>
      </c>
      <c r="AA36" s="131">
        <v>16155</v>
      </c>
      <c r="AB36" s="132">
        <v>78.099999999999994</v>
      </c>
      <c r="AC36" s="131">
        <v>4528</v>
      </c>
      <c r="AD36" s="132">
        <v>21.9</v>
      </c>
      <c r="AE36" s="128">
        <v>15622</v>
      </c>
      <c r="AF36" s="74">
        <v>76.8</v>
      </c>
      <c r="AG36" s="128">
        <v>4717</v>
      </c>
      <c r="AH36" s="74">
        <v>23.2</v>
      </c>
    </row>
    <row r="37" spans="1:34" x14ac:dyDescent="0.25">
      <c r="A37" s="130" t="s">
        <v>106</v>
      </c>
      <c r="B37" s="136" t="s">
        <v>107</v>
      </c>
      <c r="C37" s="131">
        <v>9740</v>
      </c>
      <c r="D37" s="132">
        <v>82.3</v>
      </c>
      <c r="E37" s="131">
        <v>2097</v>
      </c>
      <c r="F37" s="132">
        <v>17.7</v>
      </c>
      <c r="G37" s="131">
        <v>10376</v>
      </c>
      <c r="H37" s="132">
        <v>80.599999999999994</v>
      </c>
      <c r="I37" s="131">
        <v>2490</v>
      </c>
      <c r="J37" s="132">
        <v>19.399999999999999</v>
      </c>
      <c r="K37" s="131">
        <v>11429</v>
      </c>
      <c r="L37" s="132">
        <v>77.400000000000006</v>
      </c>
      <c r="M37" s="131">
        <v>3333</v>
      </c>
      <c r="N37" s="132">
        <v>22.6</v>
      </c>
      <c r="O37" s="131">
        <v>12696</v>
      </c>
      <c r="P37" s="132">
        <v>77.099999999999994</v>
      </c>
      <c r="Q37" s="131">
        <v>3774</v>
      </c>
      <c r="R37" s="132">
        <v>22.9</v>
      </c>
      <c r="S37" s="131">
        <v>14216</v>
      </c>
      <c r="T37" s="132">
        <v>71.5</v>
      </c>
      <c r="U37" s="131">
        <v>5662</v>
      </c>
      <c r="V37" s="132">
        <v>28.5</v>
      </c>
      <c r="W37" s="131">
        <v>16325</v>
      </c>
      <c r="X37" s="132">
        <v>69.900000000000006</v>
      </c>
      <c r="Y37" s="131">
        <v>7020</v>
      </c>
      <c r="Z37" s="132">
        <v>30.1</v>
      </c>
      <c r="AA37" s="131">
        <v>18436</v>
      </c>
      <c r="AB37" s="132">
        <v>71.400000000000006</v>
      </c>
      <c r="AC37" s="131">
        <v>7368</v>
      </c>
      <c r="AD37" s="132">
        <v>28.6</v>
      </c>
      <c r="AE37" s="128">
        <v>19542</v>
      </c>
      <c r="AF37" s="74">
        <v>68.2</v>
      </c>
      <c r="AG37" s="128">
        <v>9106</v>
      </c>
      <c r="AH37" s="74">
        <v>31.8</v>
      </c>
    </row>
    <row r="38" spans="1:34" x14ac:dyDescent="0.25">
      <c r="A38" s="130" t="s">
        <v>108</v>
      </c>
      <c r="B38" s="136" t="s">
        <v>109</v>
      </c>
      <c r="C38" s="131">
        <v>46571</v>
      </c>
      <c r="D38" s="132">
        <v>78.8</v>
      </c>
      <c r="E38" s="131">
        <v>12553</v>
      </c>
      <c r="F38" s="132">
        <v>21.2</v>
      </c>
      <c r="G38" s="131">
        <v>50000</v>
      </c>
      <c r="H38" s="132">
        <v>78.599999999999994</v>
      </c>
      <c r="I38" s="131">
        <v>13627</v>
      </c>
      <c r="J38" s="132">
        <v>21.4</v>
      </c>
      <c r="K38" s="131">
        <v>50904</v>
      </c>
      <c r="L38" s="132">
        <v>78.099999999999994</v>
      </c>
      <c r="M38" s="131">
        <v>14234</v>
      </c>
      <c r="N38" s="132">
        <v>21.9</v>
      </c>
      <c r="O38" s="131">
        <v>52587</v>
      </c>
      <c r="P38" s="132">
        <v>78.7</v>
      </c>
      <c r="Q38" s="131">
        <v>14273</v>
      </c>
      <c r="R38" s="132">
        <v>21.3</v>
      </c>
      <c r="S38" s="131">
        <v>52463</v>
      </c>
      <c r="T38" s="132">
        <v>77.400000000000006</v>
      </c>
      <c r="U38" s="131">
        <v>15289</v>
      </c>
      <c r="V38" s="132">
        <v>22.6</v>
      </c>
      <c r="W38" s="131">
        <v>52515</v>
      </c>
      <c r="X38" s="132">
        <v>77.400000000000006</v>
      </c>
      <c r="Y38" s="131">
        <v>15336</v>
      </c>
      <c r="Z38" s="132">
        <v>22.6</v>
      </c>
      <c r="AA38" s="131">
        <v>51630</v>
      </c>
      <c r="AB38" s="132">
        <v>76.7</v>
      </c>
      <c r="AC38" s="131">
        <v>15677</v>
      </c>
      <c r="AD38" s="132">
        <v>23.3</v>
      </c>
      <c r="AE38" s="128">
        <v>51923</v>
      </c>
      <c r="AF38" s="74">
        <v>76.900000000000006</v>
      </c>
      <c r="AG38" s="128">
        <v>15623</v>
      </c>
      <c r="AH38" s="74">
        <v>23.1</v>
      </c>
    </row>
    <row r="39" spans="1:34" x14ac:dyDescent="0.25">
      <c r="A39" s="130" t="s">
        <v>110</v>
      </c>
      <c r="B39" s="136" t="s">
        <v>111</v>
      </c>
      <c r="C39" s="131">
        <v>9624</v>
      </c>
      <c r="D39" s="132">
        <v>70.8</v>
      </c>
      <c r="E39" s="131">
        <v>3964</v>
      </c>
      <c r="F39" s="132">
        <v>29.2</v>
      </c>
      <c r="G39" s="131">
        <v>10200</v>
      </c>
      <c r="H39" s="132">
        <v>70.7</v>
      </c>
      <c r="I39" s="131">
        <v>4224</v>
      </c>
      <c r="J39" s="132">
        <v>29.3</v>
      </c>
      <c r="K39" s="131">
        <v>12084</v>
      </c>
      <c r="L39" s="132">
        <v>71.599999999999994</v>
      </c>
      <c r="M39" s="131">
        <v>4788</v>
      </c>
      <c r="N39" s="132">
        <v>28.4</v>
      </c>
      <c r="O39" s="131">
        <v>11102</v>
      </c>
      <c r="P39" s="132">
        <v>66.8</v>
      </c>
      <c r="Q39" s="131">
        <v>5510</v>
      </c>
      <c r="R39" s="132">
        <v>33.200000000000003</v>
      </c>
      <c r="S39" s="131">
        <v>11468</v>
      </c>
      <c r="T39" s="132">
        <v>64.3</v>
      </c>
      <c r="U39" s="131">
        <v>6367</v>
      </c>
      <c r="V39" s="132">
        <v>35.700000000000003</v>
      </c>
      <c r="W39" s="131">
        <v>10995</v>
      </c>
      <c r="X39" s="132">
        <v>62.8</v>
      </c>
      <c r="Y39" s="131">
        <v>6522</v>
      </c>
      <c r="Z39" s="132">
        <v>37.200000000000003</v>
      </c>
      <c r="AA39" s="131">
        <v>10137</v>
      </c>
      <c r="AB39" s="132">
        <v>60.5</v>
      </c>
      <c r="AC39" s="131">
        <v>6625</v>
      </c>
      <c r="AD39" s="132">
        <v>39.5</v>
      </c>
      <c r="AE39" s="128">
        <v>9725</v>
      </c>
      <c r="AF39" s="74">
        <v>60.3</v>
      </c>
      <c r="AG39" s="128">
        <v>6403</v>
      </c>
      <c r="AH39" s="74">
        <v>39.700000000000003</v>
      </c>
    </row>
    <row r="40" spans="1:34" x14ac:dyDescent="0.25">
      <c r="A40" s="130" t="s">
        <v>112</v>
      </c>
      <c r="B40" s="136" t="s">
        <v>113</v>
      </c>
      <c r="C40" s="131">
        <v>8556</v>
      </c>
      <c r="D40" s="132">
        <v>77.099999999999994</v>
      </c>
      <c r="E40" s="131">
        <v>2546</v>
      </c>
      <c r="F40" s="132">
        <v>22.9</v>
      </c>
      <c r="G40" s="131">
        <v>9135</v>
      </c>
      <c r="H40" s="132">
        <v>78.3</v>
      </c>
      <c r="I40" s="131">
        <v>2526</v>
      </c>
      <c r="J40" s="132">
        <v>21.7</v>
      </c>
      <c r="K40" s="131">
        <v>9820</v>
      </c>
      <c r="L40" s="132">
        <v>76.8</v>
      </c>
      <c r="M40" s="131">
        <v>2959</v>
      </c>
      <c r="N40" s="132">
        <v>23.2</v>
      </c>
      <c r="O40" s="131">
        <v>10604</v>
      </c>
      <c r="P40" s="132">
        <v>76.599999999999994</v>
      </c>
      <c r="Q40" s="131">
        <v>3236</v>
      </c>
      <c r="R40" s="132">
        <v>23.4</v>
      </c>
      <c r="S40" s="131">
        <v>11210</v>
      </c>
      <c r="T40" s="132">
        <v>76.7</v>
      </c>
      <c r="U40" s="131">
        <v>3397</v>
      </c>
      <c r="V40" s="132">
        <v>23.3</v>
      </c>
      <c r="W40" s="131">
        <v>11883</v>
      </c>
      <c r="X40" s="132">
        <v>75.900000000000006</v>
      </c>
      <c r="Y40" s="131">
        <v>3771</v>
      </c>
      <c r="Z40" s="132">
        <v>24.1</v>
      </c>
      <c r="AA40" s="131">
        <v>12150</v>
      </c>
      <c r="AB40" s="132">
        <v>76.3</v>
      </c>
      <c r="AC40" s="131">
        <v>3778</v>
      </c>
      <c r="AD40" s="132">
        <v>23.7</v>
      </c>
      <c r="AE40" s="128">
        <v>12284</v>
      </c>
      <c r="AF40" s="74">
        <v>76</v>
      </c>
      <c r="AG40" s="128">
        <v>3874</v>
      </c>
      <c r="AH40" s="74">
        <v>24</v>
      </c>
    </row>
    <row r="41" spans="1:34" x14ac:dyDescent="0.25">
      <c r="A41" s="130" t="s">
        <v>114</v>
      </c>
      <c r="B41" s="136" t="s">
        <v>115</v>
      </c>
      <c r="C41" s="132">
        <v>160738</v>
      </c>
      <c r="D41" s="132">
        <v>80.5</v>
      </c>
      <c r="E41" s="131">
        <v>38863</v>
      </c>
      <c r="F41" s="132">
        <v>19.5</v>
      </c>
      <c r="G41" s="132">
        <v>163712</v>
      </c>
      <c r="H41" s="132">
        <v>80.099999999999994</v>
      </c>
      <c r="I41" s="131">
        <v>40637</v>
      </c>
      <c r="J41" s="132">
        <v>19.899999999999999</v>
      </c>
      <c r="K41" s="132">
        <v>162935</v>
      </c>
      <c r="L41" s="132">
        <v>79.900000000000006</v>
      </c>
      <c r="M41" s="131">
        <v>41066</v>
      </c>
      <c r="N41" s="132">
        <v>20.100000000000001</v>
      </c>
      <c r="O41" s="132">
        <v>164935</v>
      </c>
      <c r="P41" s="132">
        <v>79</v>
      </c>
      <c r="Q41" s="131">
        <v>43937</v>
      </c>
      <c r="R41" s="132">
        <v>21</v>
      </c>
      <c r="S41" s="132">
        <v>164844</v>
      </c>
      <c r="T41" s="132">
        <v>79.900000000000006</v>
      </c>
      <c r="U41" s="131">
        <v>41375</v>
      </c>
      <c r="V41" s="132">
        <v>20.100000000000001</v>
      </c>
      <c r="W41" s="132">
        <v>169594</v>
      </c>
      <c r="X41" s="132">
        <v>79.8</v>
      </c>
      <c r="Y41" s="131">
        <v>42945</v>
      </c>
      <c r="Z41" s="132">
        <v>20.2</v>
      </c>
      <c r="AA41" s="132">
        <v>172895</v>
      </c>
      <c r="AB41" s="132">
        <v>79.8</v>
      </c>
      <c r="AC41" s="131">
        <v>43849</v>
      </c>
      <c r="AD41" s="132">
        <v>20.2</v>
      </c>
      <c r="AE41" s="74">
        <v>169619</v>
      </c>
      <c r="AF41" s="74">
        <v>79.099999999999994</v>
      </c>
      <c r="AG41" s="128">
        <v>44856</v>
      </c>
      <c r="AH41" s="74">
        <v>20.9</v>
      </c>
    </row>
    <row r="42" spans="1:34" x14ac:dyDescent="0.25">
      <c r="A42" s="130" t="s">
        <v>116</v>
      </c>
      <c r="B42" s="136" t="s">
        <v>117</v>
      </c>
      <c r="C42" s="131">
        <v>73881</v>
      </c>
      <c r="D42" s="132">
        <v>82.4</v>
      </c>
      <c r="E42" s="131">
        <v>15738</v>
      </c>
      <c r="F42" s="132">
        <v>17.600000000000001</v>
      </c>
      <c r="G42" s="131">
        <v>77761</v>
      </c>
      <c r="H42" s="132">
        <v>82.7</v>
      </c>
      <c r="I42" s="131">
        <v>16309</v>
      </c>
      <c r="J42" s="132">
        <v>17.3</v>
      </c>
      <c r="K42" s="131">
        <v>78557</v>
      </c>
      <c r="L42" s="132">
        <v>82.1</v>
      </c>
      <c r="M42" s="131">
        <v>17117</v>
      </c>
      <c r="N42" s="132">
        <v>17.899999999999999</v>
      </c>
      <c r="O42" s="131">
        <v>77832</v>
      </c>
      <c r="P42" s="132">
        <v>81.2</v>
      </c>
      <c r="Q42" s="131">
        <v>18075</v>
      </c>
      <c r="R42" s="132">
        <v>18.8</v>
      </c>
      <c r="S42" s="131">
        <v>79908</v>
      </c>
      <c r="T42" s="132">
        <v>81</v>
      </c>
      <c r="U42" s="131">
        <v>18785</v>
      </c>
      <c r="V42" s="132">
        <v>19</v>
      </c>
      <c r="W42" s="131">
        <v>79247</v>
      </c>
      <c r="X42" s="132">
        <v>80.3</v>
      </c>
      <c r="Y42" s="131">
        <v>19465</v>
      </c>
      <c r="Z42" s="132">
        <v>19.7</v>
      </c>
      <c r="AA42" s="131">
        <v>80326</v>
      </c>
      <c r="AB42" s="132">
        <v>80</v>
      </c>
      <c r="AC42" s="131">
        <v>20096</v>
      </c>
      <c r="AD42" s="132">
        <v>20</v>
      </c>
      <c r="AE42" s="128">
        <v>79570</v>
      </c>
      <c r="AF42" s="74">
        <v>79.599999999999994</v>
      </c>
      <c r="AG42" s="128">
        <v>20341</v>
      </c>
      <c r="AH42" s="74">
        <v>20.399999999999999</v>
      </c>
    </row>
    <row r="43" spans="1:34" x14ac:dyDescent="0.25">
      <c r="A43" s="130" t="s">
        <v>118</v>
      </c>
      <c r="B43" s="136" t="s">
        <v>119</v>
      </c>
      <c r="C43" s="131">
        <v>21401</v>
      </c>
      <c r="D43" s="132">
        <v>76.8</v>
      </c>
      <c r="E43" s="131">
        <v>6462</v>
      </c>
      <c r="F43" s="132">
        <v>23.2</v>
      </c>
      <c r="G43" s="131">
        <v>23394</v>
      </c>
      <c r="H43" s="132">
        <v>76.599999999999994</v>
      </c>
      <c r="I43" s="131">
        <v>7134</v>
      </c>
      <c r="J43" s="132">
        <v>23.4</v>
      </c>
      <c r="K43" s="131">
        <v>22709</v>
      </c>
      <c r="L43" s="132">
        <v>74.900000000000006</v>
      </c>
      <c r="M43" s="131">
        <v>7617</v>
      </c>
      <c r="N43" s="132">
        <v>25.1</v>
      </c>
      <c r="O43" s="131">
        <v>23314</v>
      </c>
      <c r="P43" s="132">
        <v>75</v>
      </c>
      <c r="Q43" s="131">
        <v>7778</v>
      </c>
      <c r="R43" s="132">
        <v>25</v>
      </c>
      <c r="S43" s="131">
        <v>23735</v>
      </c>
      <c r="T43" s="132">
        <v>75.8</v>
      </c>
      <c r="U43" s="131">
        <v>7598</v>
      </c>
      <c r="V43" s="132">
        <v>24.2</v>
      </c>
      <c r="W43" s="131">
        <v>22877</v>
      </c>
      <c r="X43" s="132">
        <v>75</v>
      </c>
      <c r="Y43" s="131">
        <v>7634</v>
      </c>
      <c r="Z43" s="132">
        <v>25</v>
      </c>
      <c r="AA43" s="131">
        <v>23339</v>
      </c>
      <c r="AB43" s="132">
        <v>75.8</v>
      </c>
      <c r="AC43" s="131">
        <v>7438</v>
      </c>
      <c r="AD43" s="132">
        <v>24.2</v>
      </c>
      <c r="AE43" s="128">
        <v>23252</v>
      </c>
      <c r="AF43" s="74">
        <v>75.8</v>
      </c>
      <c r="AG43" s="128">
        <v>7418</v>
      </c>
      <c r="AH43" s="74">
        <v>24.2</v>
      </c>
    </row>
    <row r="44" spans="1:34" x14ac:dyDescent="0.25">
      <c r="A44" s="130" t="s">
        <v>120</v>
      </c>
      <c r="B44" s="136" t="s">
        <v>121</v>
      </c>
      <c r="C44" s="131">
        <v>25411</v>
      </c>
      <c r="D44" s="132">
        <v>79.3</v>
      </c>
      <c r="E44" s="131">
        <v>6619</v>
      </c>
      <c r="F44" s="132">
        <v>20.7</v>
      </c>
      <c r="G44" s="131">
        <v>25692</v>
      </c>
      <c r="H44" s="132">
        <v>78.400000000000006</v>
      </c>
      <c r="I44" s="131">
        <v>7090</v>
      </c>
      <c r="J44" s="132">
        <v>21.6</v>
      </c>
      <c r="K44" s="131">
        <v>25164</v>
      </c>
      <c r="L44" s="132">
        <v>77.3</v>
      </c>
      <c r="M44" s="131">
        <v>7401</v>
      </c>
      <c r="N44" s="132">
        <v>22.7</v>
      </c>
      <c r="O44" s="131">
        <v>24969</v>
      </c>
      <c r="P44" s="132">
        <v>76.5</v>
      </c>
      <c r="Q44" s="131">
        <v>7672</v>
      </c>
      <c r="R44" s="132">
        <v>23.5</v>
      </c>
      <c r="S44" s="131">
        <v>25106</v>
      </c>
      <c r="T44" s="132">
        <v>75.5</v>
      </c>
      <c r="U44" s="131">
        <v>8167</v>
      </c>
      <c r="V44" s="132">
        <v>24.5</v>
      </c>
      <c r="W44" s="131">
        <v>25905</v>
      </c>
      <c r="X44" s="132">
        <v>75.7</v>
      </c>
      <c r="Y44" s="131">
        <v>8307</v>
      </c>
      <c r="Z44" s="132">
        <v>24.3</v>
      </c>
      <c r="AA44" s="131">
        <v>26224</v>
      </c>
      <c r="AB44" s="132">
        <v>76.2</v>
      </c>
      <c r="AC44" s="131">
        <v>8211</v>
      </c>
      <c r="AD44" s="132">
        <v>23.8</v>
      </c>
      <c r="AE44" s="128">
        <v>25002</v>
      </c>
      <c r="AF44" s="74">
        <v>74.900000000000006</v>
      </c>
      <c r="AG44" s="128">
        <v>8365</v>
      </c>
      <c r="AH44" s="74">
        <v>25.1</v>
      </c>
    </row>
    <row r="45" spans="1:34" x14ac:dyDescent="0.25">
      <c r="A45" s="130" t="s">
        <v>122</v>
      </c>
      <c r="B45" s="136" t="s">
        <v>123</v>
      </c>
      <c r="C45" s="131">
        <v>96735</v>
      </c>
      <c r="D45" s="132">
        <v>87</v>
      </c>
      <c r="E45" s="131">
        <v>14512</v>
      </c>
      <c r="F45" s="132">
        <v>13</v>
      </c>
      <c r="G45" s="131">
        <v>99242</v>
      </c>
      <c r="H45" s="132">
        <v>87.2</v>
      </c>
      <c r="I45" s="131">
        <v>14587</v>
      </c>
      <c r="J45" s="132">
        <v>12.8</v>
      </c>
      <c r="K45" s="131">
        <v>98111</v>
      </c>
      <c r="L45" s="132">
        <v>86.8</v>
      </c>
      <c r="M45" s="131">
        <v>14930</v>
      </c>
      <c r="N45" s="132">
        <v>13.2</v>
      </c>
      <c r="O45" s="131">
        <v>98128</v>
      </c>
      <c r="P45" s="132">
        <v>86.4</v>
      </c>
      <c r="Q45" s="131">
        <v>15489</v>
      </c>
      <c r="R45" s="132">
        <v>13.6</v>
      </c>
      <c r="S45" s="131">
        <v>98709</v>
      </c>
      <c r="T45" s="132">
        <v>86.5</v>
      </c>
      <c r="U45" s="131">
        <v>15421</v>
      </c>
      <c r="V45" s="132">
        <v>13.5</v>
      </c>
      <c r="W45" s="131">
        <v>93249</v>
      </c>
      <c r="X45" s="132">
        <v>86.1</v>
      </c>
      <c r="Y45" s="131">
        <v>15092</v>
      </c>
      <c r="Z45" s="132">
        <v>13.9</v>
      </c>
      <c r="AA45" s="131">
        <v>90259</v>
      </c>
      <c r="AB45" s="132">
        <v>85.8</v>
      </c>
      <c r="AC45" s="131">
        <v>14958</v>
      </c>
      <c r="AD45" s="132">
        <v>14.2</v>
      </c>
      <c r="AE45" s="128">
        <v>89726</v>
      </c>
      <c r="AF45" s="74">
        <v>86.1</v>
      </c>
      <c r="AG45" s="128">
        <v>14530</v>
      </c>
      <c r="AH45" s="74">
        <v>13.9</v>
      </c>
    </row>
    <row r="46" spans="1:34" x14ac:dyDescent="0.25">
      <c r="A46" s="130" t="s">
        <v>124</v>
      </c>
      <c r="B46" s="136" t="s">
        <v>125</v>
      </c>
      <c r="C46" s="131">
        <v>10196</v>
      </c>
      <c r="D46" s="132">
        <v>90.2</v>
      </c>
      <c r="E46" s="131">
        <v>1111</v>
      </c>
      <c r="F46" s="132">
        <v>9.8000000000000007</v>
      </c>
      <c r="G46" s="131">
        <v>11084</v>
      </c>
      <c r="H46" s="132">
        <v>89.9</v>
      </c>
      <c r="I46" s="131">
        <v>1252</v>
      </c>
      <c r="J46" s="132">
        <v>10.1</v>
      </c>
      <c r="K46" s="131">
        <v>11595</v>
      </c>
      <c r="L46" s="132">
        <v>89.7</v>
      </c>
      <c r="M46" s="131">
        <v>1331</v>
      </c>
      <c r="N46" s="132">
        <v>10.3</v>
      </c>
      <c r="O46" s="131">
        <v>11447</v>
      </c>
      <c r="P46" s="132">
        <v>88.7</v>
      </c>
      <c r="Q46" s="131">
        <v>1464</v>
      </c>
      <c r="R46" s="132">
        <v>11.3</v>
      </c>
      <c r="S46" s="131">
        <v>11537</v>
      </c>
      <c r="T46" s="132">
        <v>87.3</v>
      </c>
      <c r="U46" s="131">
        <v>1675</v>
      </c>
      <c r="V46" s="132">
        <v>12.7</v>
      </c>
      <c r="W46" s="131">
        <v>11126</v>
      </c>
      <c r="X46" s="132">
        <v>85.8</v>
      </c>
      <c r="Y46" s="131">
        <v>1846</v>
      </c>
      <c r="Z46" s="132">
        <v>14.2</v>
      </c>
      <c r="AA46" s="131">
        <v>11735</v>
      </c>
      <c r="AB46" s="132">
        <v>85.7</v>
      </c>
      <c r="AC46" s="131">
        <v>1959</v>
      </c>
      <c r="AD46" s="132">
        <v>14.3</v>
      </c>
      <c r="AE46" s="128">
        <v>12024</v>
      </c>
      <c r="AF46" s="74">
        <v>88</v>
      </c>
      <c r="AG46" s="128">
        <v>1641</v>
      </c>
      <c r="AH46" s="74">
        <v>12</v>
      </c>
    </row>
    <row r="47" spans="1:34" x14ac:dyDescent="0.25">
      <c r="A47" s="130" t="s">
        <v>126</v>
      </c>
      <c r="B47" s="136" t="s">
        <v>127</v>
      </c>
      <c r="C47" s="131">
        <v>27648</v>
      </c>
      <c r="D47" s="132">
        <v>82.2</v>
      </c>
      <c r="E47" s="131">
        <v>5979</v>
      </c>
      <c r="F47" s="132">
        <v>17.8</v>
      </c>
      <c r="G47" s="131">
        <v>27993</v>
      </c>
      <c r="H47" s="132">
        <v>81.099999999999994</v>
      </c>
      <c r="I47" s="131">
        <v>6515</v>
      </c>
      <c r="J47" s="132">
        <v>18.899999999999999</v>
      </c>
      <c r="K47" s="131">
        <v>28936</v>
      </c>
      <c r="L47" s="132">
        <v>82.5</v>
      </c>
      <c r="M47" s="131">
        <v>6134</v>
      </c>
      <c r="N47" s="132">
        <v>17.5</v>
      </c>
      <c r="O47" s="131">
        <v>29535</v>
      </c>
      <c r="P47" s="132">
        <v>82.7</v>
      </c>
      <c r="Q47" s="131">
        <v>6181</v>
      </c>
      <c r="R47" s="132">
        <v>17.3</v>
      </c>
      <c r="S47" s="131">
        <v>29391</v>
      </c>
      <c r="T47" s="132">
        <v>82.2</v>
      </c>
      <c r="U47" s="131">
        <v>6355</v>
      </c>
      <c r="V47" s="132">
        <v>17.8</v>
      </c>
      <c r="W47" s="131">
        <v>30585</v>
      </c>
      <c r="X47" s="132">
        <v>83.4</v>
      </c>
      <c r="Y47" s="131">
        <v>6093</v>
      </c>
      <c r="Z47" s="132">
        <v>16.600000000000001</v>
      </c>
      <c r="AA47" s="131">
        <v>30306</v>
      </c>
      <c r="AB47" s="132">
        <v>83.5</v>
      </c>
      <c r="AC47" s="131">
        <v>5987</v>
      </c>
      <c r="AD47" s="132">
        <v>16.5</v>
      </c>
      <c r="AE47" s="128">
        <v>31401</v>
      </c>
      <c r="AF47" s="74">
        <v>84</v>
      </c>
      <c r="AG47" s="128">
        <v>5996</v>
      </c>
      <c r="AH47" s="74">
        <v>16</v>
      </c>
    </row>
    <row r="48" spans="1:34" x14ac:dyDescent="0.25">
      <c r="A48" s="130" t="s">
        <v>128</v>
      </c>
      <c r="B48" s="136" t="s">
        <v>129</v>
      </c>
      <c r="C48" s="131">
        <v>6014</v>
      </c>
      <c r="D48" s="132">
        <v>83.1</v>
      </c>
      <c r="E48" s="131">
        <v>1226</v>
      </c>
      <c r="F48" s="132">
        <v>16.899999999999999</v>
      </c>
      <c r="G48" s="131">
        <v>6034</v>
      </c>
      <c r="H48" s="132">
        <v>82.2</v>
      </c>
      <c r="I48" s="131">
        <v>1305</v>
      </c>
      <c r="J48" s="132">
        <v>17.8</v>
      </c>
      <c r="K48" s="131">
        <v>6234</v>
      </c>
      <c r="L48" s="132">
        <v>82.9</v>
      </c>
      <c r="M48" s="131">
        <v>1286</v>
      </c>
      <c r="N48" s="132">
        <v>17.100000000000001</v>
      </c>
      <c r="O48" s="131">
        <v>6190</v>
      </c>
      <c r="P48" s="132">
        <v>82.3</v>
      </c>
      <c r="Q48" s="131">
        <v>1328</v>
      </c>
      <c r="R48" s="132">
        <v>17.7</v>
      </c>
      <c r="S48" s="131">
        <v>6580</v>
      </c>
      <c r="T48" s="132">
        <v>82.6</v>
      </c>
      <c r="U48" s="131">
        <v>1383</v>
      </c>
      <c r="V48" s="132">
        <v>17.399999999999999</v>
      </c>
      <c r="W48" s="131">
        <v>6488</v>
      </c>
      <c r="X48" s="132">
        <v>83</v>
      </c>
      <c r="Y48" s="131">
        <v>1328</v>
      </c>
      <c r="Z48" s="132">
        <v>17</v>
      </c>
      <c r="AA48" s="131">
        <v>6491</v>
      </c>
      <c r="AB48" s="132">
        <v>82.3</v>
      </c>
      <c r="AC48" s="131">
        <v>1397</v>
      </c>
      <c r="AD48" s="132">
        <v>17.7</v>
      </c>
      <c r="AE48" s="128">
        <v>6235</v>
      </c>
      <c r="AF48" s="74">
        <v>81.7</v>
      </c>
      <c r="AG48" s="128">
        <v>1394</v>
      </c>
      <c r="AH48" s="74">
        <v>18.3</v>
      </c>
    </row>
    <row r="49" spans="1:34" x14ac:dyDescent="0.25">
      <c r="A49" s="130" t="s">
        <v>130</v>
      </c>
      <c r="B49" s="136" t="s">
        <v>131</v>
      </c>
      <c r="C49" s="131">
        <v>33103</v>
      </c>
      <c r="D49" s="132">
        <v>80</v>
      </c>
      <c r="E49" s="131">
        <v>8293</v>
      </c>
      <c r="F49" s="132">
        <v>20</v>
      </c>
      <c r="G49" s="131">
        <v>34559</v>
      </c>
      <c r="H49" s="132">
        <v>80.400000000000006</v>
      </c>
      <c r="I49" s="131">
        <v>8425</v>
      </c>
      <c r="J49" s="132">
        <v>19.600000000000001</v>
      </c>
      <c r="K49" s="131">
        <v>35117</v>
      </c>
      <c r="L49" s="132">
        <v>80.2</v>
      </c>
      <c r="M49" s="131">
        <v>8653</v>
      </c>
      <c r="N49" s="132">
        <v>19.8</v>
      </c>
      <c r="O49" s="131">
        <v>36390</v>
      </c>
      <c r="P49" s="132">
        <v>79.900000000000006</v>
      </c>
      <c r="Q49" s="131">
        <v>9180</v>
      </c>
      <c r="R49" s="132">
        <v>20.100000000000001</v>
      </c>
      <c r="S49" s="131">
        <v>37612</v>
      </c>
      <c r="T49" s="132">
        <v>80</v>
      </c>
      <c r="U49" s="131">
        <v>9420</v>
      </c>
      <c r="V49" s="132">
        <v>20</v>
      </c>
      <c r="W49" s="131">
        <v>38278</v>
      </c>
      <c r="X49" s="132">
        <v>80</v>
      </c>
      <c r="Y49" s="131">
        <v>9542</v>
      </c>
      <c r="Z49" s="132">
        <v>20</v>
      </c>
      <c r="AA49" s="131">
        <v>38107</v>
      </c>
      <c r="AB49" s="132">
        <v>80</v>
      </c>
      <c r="AC49" s="131">
        <v>9541</v>
      </c>
      <c r="AD49" s="132">
        <v>20</v>
      </c>
      <c r="AE49" s="128">
        <v>38945</v>
      </c>
      <c r="AF49" s="74">
        <v>79.5</v>
      </c>
      <c r="AG49" s="128">
        <v>10073</v>
      </c>
      <c r="AH49" s="74">
        <v>20.5</v>
      </c>
    </row>
    <row r="50" spans="1:34" x14ac:dyDescent="0.25">
      <c r="A50" s="130" t="s">
        <v>132</v>
      </c>
      <c r="B50" s="136" t="s">
        <v>133</v>
      </c>
      <c r="C50" s="132">
        <v>136078</v>
      </c>
      <c r="D50" s="132">
        <v>79.400000000000006</v>
      </c>
      <c r="E50" s="131">
        <v>35238</v>
      </c>
      <c r="F50" s="132">
        <v>20.6</v>
      </c>
      <c r="G50" s="132">
        <v>142895</v>
      </c>
      <c r="H50" s="132">
        <v>78.099999999999994</v>
      </c>
      <c r="I50" s="131">
        <v>40116</v>
      </c>
      <c r="J50" s="132">
        <v>21.9</v>
      </c>
      <c r="K50" s="132">
        <v>148429</v>
      </c>
      <c r="L50" s="132">
        <v>77.8</v>
      </c>
      <c r="M50" s="131">
        <v>42232</v>
      </c>
      <c r="N50" s="132">
        <v>22.2</v>
      </c>
      <c r="O50" s="132">
        <v>158312</v>
      </c>
      <c r="P50" s="132">
        <v>77.2</v>
      </c>
      <c r="Q50" s="131">
        <v>46867</v>
      </c>
      <c r="R50" s="132">
        <v>22.8</v>
      </c>
      <c r="S50" s="132">
        <v>162814</v>
      </c>
      <c r="T50" s="132">
        <v>76.2</v>
      </c>
      <c r="U50" s="131">
        <v>50851</v>
      </c>
      <c r="V50" s="132">
        <v>23.8</v>
      </c>
      <c r="W50" s="132">
        <v>168323</v>
      </c>
      <c r="X50" s="132">
        <v>75.599999999999994</v>
      </c>
      <c r="Y50" s="131">
        <v>54327</v>
      </c>
      <c r="Z50" s="132">
        <v>24.4</v>
      </c>
      <c r="AA50" s="132">
        <v>175746</v>
      </c>
      <c r="AB50" s="132">
        <v>75.7</v>
      </c>
      <c r="AC50" s="131">
        <v>56461</v>
      </c>
      <c r="AD50" s="132">
        <v>24.3</v>
      </c>
      <c r="AE50" s="74">
        <v>176078</v>
      </c>
      <c r="AF50" s="74">
        <v>75.3</v>
      </c>
      <c r="AG50" s="128">
        <v>57788</v>
      </c>
      <c r="AH50" s="74">
        <v>24.7</v>
      </c>
    </row>
    <row r="51" spans="1:34" x14ac:dyDescent="0.25">
      <c r="A51" s="130" t="s">
        <v>134</v>
      </c>
      <c r="B51" s="136" t="s">
        <v>135</v>
      </c>
      <c r="C51" s="131">
        <v>25965</v>
      </c>
      <c r="D51" s="132">
        <v>68.599999999999994</v>
      </c>
      <c r="E51" s="131">
        <v>11857</v>
      </c>
      <c r="F51" s="132">
        <v>31.4</v>
      </c>
      <c r="G51" s="131">
        <v>28138</v>
      </c>
      <c r="H51" s="132">
        <v>68.400000000000006</v>
      </c>
      <c r="I51" s="131">
        <v>12980</v>
      </c>
      <c r="J51" s="132">
        <v>31.6</v>
      </c>
      <c r="K51" s="131">
        <v>29675</v>
      </c>
      <c r="L51" s="132">
        <v>65.900000000000006</v>
      </c>
      <c r="M51" s="131">
        <v>15346</v>
      </c>
      <c r="N51" s="132">
        <v>34.1</v>
      </c>
      <c r="O51" s="131">
        <v>30869</v>
      </c>
      <c r="P51" s="132">
        <v>64.2</v>
      </c>
      <c r="Q51" s="131">
        <v>17251</v>
      </c>
      <c r="R51" s="132">
        <v>35.799999999999997</v>
      </c>
      <c r="S51" s="131">
        <v>31898</v>
      </c>
      <c r="T51" s="132">
        <v>60.5</v>
      </c>
      <c r="U51" s="131">
        <v>20839</v>
      </c>
      <c r="V51" s="132">
        <v>39.5</v>
      </c>
      <c r="W51" s="131">
        <v>33870</v>
      </c>
      <c r="X51" s="132">
        <v>59.3</v>
      </c>
      <c r="Y51" s="131">
        <v>23229</v>
      </c>
      <c r="Z51" s="132">
        <v>40.700000000000003</v>
      </c>
      <c r="AA51" s="131">
        <v>36485</v>
      </c>
      <c r="AB51" s="132">
        <v>57.8</v>
      </c>
      <c r="AC51" s="131">
        <v>26651</v>
      </c>
      <c r="AD51" s="132">
        <v>42.2</v>
      </c>
      <c r="AE51" s="128">
        <v>40333</v>
      </c>
      <c r="AF51" s="74">
        <v>57.1</v>
      </c>
      <c r="AG51" s="128">
        <v>30311</v>
      </c>
      <c r="AH51" s="74">
        <v>42.9</v>
      </c>
    </row>
    <row r="52" spans="1:34" x14ac:dyDescent="0.25">
      <c r="A52" s="130" t="s">
        <v>136</v>
      </c>
      <c r="B52" s="136" t="s">
        <v>137</v>
      </c>
      <c r="C52" s="131">
        <v>62821</v>
      </c>
      <c r="D52" s="132">
        <v>78.3</v>
      </c>
      <c r="E52" s="131">
        <v>17435</v>
      </c>
      <c r="F52" s="132">
        <v>21.7</v>
      </c>
      <c r="G52" s="131">
        <v>61317</v>
      </c>
      <c r="H52" s="132">
        <v>77.099999999999994</v>
      </c>
      <c r="I52" s="131">
        <v>18236</v>
      </c>
      <c r="J52" s="132">
        <v>22.9</v>
      </c>
      <c r="K52" s="131">
        <v>61785</v>
      </c>
      <c r="L52" s="132">
        <v>77.599999999999994</v>
      </c>
      <c r="M52" s="131">
        <v>17834</v>
      </c>
      <c r="N52" s="132">
        <v>22.4</v>
      </c>
      <c r="O52" s="131">
        <v>62886</v>
      </c>
      <c r="P52" s="132">
        <v>76.8</v>
      </c>
      <c r="Q52" s="131">
        <v>18954</v>
      </c>
      <c r="R52" s="132">
        <v>23.2</v>
      </c>
      <c r="S52" s="131">
        <v>61787</v>
      </c>
      <c r="T52" s="132">
        <v>75.900000000000006</v>
      </c>
      <c r="U52" s="131">
        <v>19611</v>
      </c>
      <c r="V52" s="132">
        <v>24.1</v>
      </c>
      <c r="W52" s="131">
        <v>62329</v>
      </c>
      <c r="X52" s="132">
        <v>75.2</v>
      </c>
      <c r="Y52" s="131">
        <v>20536</v>
      </c>
      <c r="Z52" s="132">
        <v>24.8</v>
      </c>
      <c r="AA52" s="131">
        <v>63457</v>
      </c>
      <c r="AB52" s="132">
        <v>75.5</v>
      </c>
      <c r="AC52" s="131">
        <v>20602</v>
      </c>
      <c r="AD52" s="132">
        <v>24.5</v>
      </c>
      <c r="AE52" s="128">
        <v>63412</v>
      </c>
      <c r="AF52" s="74">
        <v>73.8</v>
      </c>
      <c r="AG52" s="128">
        <v>22557</v>
      </c>
      <c r="AH52" s="74">
        <v>26.2</v>
      </c>
    </row>
    <row r="53" spans="1:34" x14ac:dyDescent="0.25">
      <c r="A53" s="130" t="s">
        <v>138</v>
      </c>
      <c r="B53" s="136" t="s">
        <v>139</v>
      </c>
      <c r="C53" s="131">
        <v>5829</v>
      </c>
      <c r="D53" s="132">
        <v>89.7</v>
      </c>
      <c r="E53" s="132">
        <v>668</v>
      </c>
      <c r="F53" s="132">
        <v>10.3</v>
      </c>
      <c r="G53" s="131">
        <v>5823</v>
      </c>
      <c r="H53" s="132">
        <v>88.4</v>
      </c>
      <c r="I53" s="132">
        <v>763</v>
      </c>
      <c r="J53" s="132">
        <v>11.6</v>
      </c>
      <c r="K53" s="131">
        <v>5845</v>
      </c>
      <c r="L53" s="132">
        <v>88.6</v>
      </c>
      <c r="M53" s="132">
        <v>753</v>
      </c>
      <c r="N53" s="132">
        <v>11.4</v>
      </c>
      <c r="O53" s="131">
        <v>5880</v>
      </c>
      <c r="P53" s="132">
        <v>88.5</v>
      </c>
      <c r="Q53" s="132">
        <v>761</v>
      </c>
      <c r="R53" s="132">
        <v>11.5</v>
      </c>
      <c r="S53" s="131">
        <v>5829</v>
      </c>
      <c r="T53" s="132">
        <v>86.3</v>
      </c>
      <c r="U53" s="132">
        <v>923</v>
      </c>
      <c r="V53" s="132">
        <v>13.7</v>
      </c>
      <c r="W53" s="131">
        <v>6057</v>
      </c>
      <c r="X53" s="132">
        <v>85.6</v>
      </c>
      <c r="Y53" s="131">
        <v>1017</v>
      </c>
      <c r="Z53" s="132">
        <v>14.4</v>
      </c>
      <c r="AA53" s="131">
        <v>5853</v>
      </c>
      <c r="AB53" s="132">
        <v>84.9</v>
      </c>
      <c r="AC53" s="131">
        <v>1042</v>
      </c>
      <c r="AD53" s="132">
        <v>15.1</v>
      </c>
      <c r="AE53" s="128">
        <v>5877</v>
      </c>
      <c r="AF53" s="74">
        <v>87.4</v>
      </c>
      <c r="AG53" s="74">
        <v>847</v>
      </c>
      <c r="AH53" s="74">
        <v>12.6</v>
      </c>
    </row>
    <row r="54" spans="1:34" x14ac:dyDescent="0.25">
      <c r="A54" s="130" t="s">
        <v>140</v>
      </c>
      <c r="B54" s="136" t="s">
        <v>141</v>
      </c>
      <c r="C54" s="131">
        <v>38466</v>
      </c>
      <c r="D54" s="132">
        <v>73</v>
      </c>
      <c r="E54" s="131">
        <v>14218</v>
      </c>
      <c r="F54" s="132">
        <v>27</v>
      </c>
      <c r="G54" s="131">
        <v>39511</v>
      </c>
      <c r="H54" s="132">
        <v>72.8</v>
      </c>
      <c r="I54" s="131">
        <v>14761</v>
      </c>
      <c r="J54" s="132">
        <v>27.2</v>
      </c>
      <c r="K54" s="131">
        <v>40326</v>
      </c>
      <c r="L54" s="132">
        <v>72.8</v>
      </c>
      <c r="M54" s="131">
        <v>15069</v>
      </c>
      <c r="N54" s="132">
        <v>27.2</v>
      </c>
      <c r="O54" s="131">
        <v>41920</v>
      </c>
      <c r="P54" s="132">
        <v>73.2</v>
      </c>
      <c r="Q54" s="131">
        <v>15331</v>
      </c>
      <c r="R54" s="132">
        <v>26.8</v>
      </c>
      <c r="S54" s="131">
        <v>44281</v>
      </c>
      <c r="T54" s="132">
        <v>73.099999999999994</v>
      </c>
      <c r="U54" s="131">
        <v>16283</v>
      </c>
      <c r="V54" s="132">
        <v>26.9</v>
      </c>
      <c r="W54" s="131">
        <v>46701</v>
      </c>
      <c r="X54" s="132">
        <v>71.599999999999994</v>
      </c>
      <c r="Y54" s="131">
        <v>18559</v>
      </c>
      <c r="Z54" s="132">
        <v>28.4</v>
      </c>
      <c r="AA54" s="131">
        <v>47464</v>
      </c>
      <c r="AB54" s="132">
        <v>73.7</v>
      </c>
      <c r="AC54" s="131">
        <v>16920</v>
      </c>
      <c r="AD54" s="132">
        <v>26.3</v>
      </c>
      <c r="AE54" s="128">
        <v>44240</v>
      </c>
      <c r="AF54" s="74">
        <v>72.2</v>
      </c>
      <c r="AG54" s="128">
        <v>17068</v>
      </c>
      <c r="AH54" s="74">
        <v>27.8</v>
      </c>
    </row>
    <row r="55" spans="1:34" x14ac:dyDescent="0.25">
      <c r="A55" s="130" t="s">
        <v>142</v>
      </c>
      <c r="B55" s="136" t="s">
        <v>143</v>
      </c>
      <c r="C55" s="131">
        <v>39302</v>
      </c>
      <c r="D55" s="132">
        <v>81.2</v>
      </c>
      <c r="E55" s="131">
        <v>9113</v>
      </c>
      <c r="F55" s="132">
        <v>18.8</v>
      </c>
      <c r="G55" s="131">
        <v>39022</v>
      </c>
      <c r="H55" s="132">
        <v>80.7</v>
      </c>
      <c r="I55" s="131">
        <v>9325</v>
      </c>
      <c r="J55" s="132">
        <v>19.3</v>
      </c>
      <c r="K55" s="131">
        <v>39766</v>
      </c>
      <c r="L55" s="132">
        <v>80</v>
      </c>
      <c r="M55" s="131">
        <v>9964</v>
      </c>
      <c r="N55" s="132">
        <v>20</v>
      </c>
      <c r="O55" s="131">
        <v>39370</v>
      </c>
      <c r="P55" s="132">
        <v>79.7</v>
      </c>
      <c r="Q55" s="131">
        <v>10041</v>
      </c>
      <c r="R55" s="132">
        <v>20.3</v>
      </c>
      <c r="S55" s="131">
        <v>37781</v>
      </c>
      <c r="T55" s="132">
        <v>78.7</v>
      </c>
      <c r="U55" s="131">
        <v>10228</v>
      </c>
      <c r="V55" s="132">
        <v>21.3</v>
      </c>
      <c r="W55" s="131">
        <v>36694</v>
      </c>
      <c r="X55" s="132">
        <v>78.3</v>
      </c>
      <c r="Y55" s="131">
        <v>10178</v>
      </c>
      <c r="Z55" s="132">
        <v>21.7</v>
      </c>
      <c r="AA55" s="131">
        <v>37500</v>
      </c>
      <c r="AB55" s="132">
        <v>78.099999999999994</v>
      </c>
      <c r="AC55" s="131">
        <v>10499</v>
      </c>
      <c r="AD55" s="132">
        <v>21.9</v>
      </c>
      <c r="AE55" s="128">
        <v>37644</v>
      </c>
      <c r="AF55" s="74">
        <v>79</v>
      </c>
      <c r="AG55" s="128">
        <v>10026</v>
      </c>
      <c r="AH55" s="74">
        <v>21</v>
      </c>
    </row>
    <row r="56" spans="1:34" x14ac:dyDescent="0.25">
      <c r="A56" s="130" t="s">
        <v>144</v>
      </c>
      <c r="B56" s="136" t="s">
        <v>145</v>
      </c>
      <c r="C56" s="131">
        <v>21380</v>
      </c>
      <c r="D56" s="132">
        <v>80.8</v>
      </c>
      <c r="E56" s="131">
        <v>5078</v>
      </c>
      <c r="F56" s="132">
        <v>19.2</v>
      </c>
      <c r="G56" s="131">
        <v>20976</v>
      </c>
      <c r="H56" s="132">
        <v>79.5</v>
      </c>
      <c r="I56" s="131">
        <v>5417</v>
      </c>
      <c r="J56" s="132">
        <v>20.5</v>
      </c>
      <c r="K56" s="131">
        <v>19703</v>
      </c>
      <c r="L56" s="132">
        <v>77.900000000000006</v>
      </c>
      <c r="M56" s="131">
        <v>5574</v>
      </c>
      <c r="N56" s="132">
        <v>22.1</v>
      </c>
      <c r="O56" s="131">
        <v>18743</v>
      </c>
      <c r="P56" s="132">
        <v>76</v>
      </c>
      <c r="Q56" s="131">
        <v>5928</v>
      </c>
      <c r="R56" s="132">
        <v>24</v>
      </c>
      <c r="S56" s="131">
        <v>18703</v>
      </c>
      <c r="T56" s="132">
        <v>75.3</v>
      </c>
      <c r="U56" s="131">
        <v>6147</v>
      </c>
      <c r="V56" s="132">
        <v>24.7</v>
      </c>
      <c r="W56" s="131">
        <v>19101</v>
      </c>
      <c r="X56" s="132">
        <v>74.5</v>
      </c>
      <c r="Y56" s="131">
        <v>6522</v>
      </c>
      <c r="Z56" s="132">
        <v>25.5</v>
      </c>
      <c r="AA56" s="131">
        <v>18056</v>
      </c>
      <c r="AB56" s="132">
        <v>75.7</v>
      </c>
      <c r="AC56" s="131">
        <v>5792</v>
      </c>
      <c r="AD56" s="132">
        <v>24.3</v>
      </c>
      <c r="AE56" s="128">
        <v>19932</v>
      </c>
      <c r="AF56" s="74">
        <v>72.599999999999994</v>
      </c>
      <c r="AG56" s="128">
        <v>7515</v>
      </c>
      <c r="AH56" s="74">
        <v>27.4</v>
      </c>
    </row>
    <row r="57" spans="1:34" x14ac:dyDescent="0.25">
      <c r="A57" s="130" t="s">
        <v>146</v>
      </c>
      <c r="B57" s="136" t="s">
        <v>147</v>
      </c>
      <c r="C57" s="131">
        <v>3523</v>
      </c>
      <c r="D57" s="132">
        <v>74.099999999999994</v>
      </c>
      <c r="E57" s="131">
        <v>1229</v>
      </c>
      <c r="F57" s="132">
        <v>25.9</v>
      </c>
      <c r="G57" s="131">
        <v>3504</v>
      </c>
      <c r="H57" s="132">
        <v>71.5</v>
      </c>
      <c r="I57" s="131">
        <v>1395</v>
      </c>
      <c r="J57" s="132">
        <v>28.5</v>
      </c>
      <c r="K57" s="131">
        <v>3463</v>
      </c>
      <c r="L57" s="132">
        <v>72.2</v>
      </c>
      <c r="M57" s="131">
        <v>1330</v>
      </c>
      <c r="N57" s="132">
        <v>27.8</v>
      </c>
      <c r="O57" s="131">
        <v>3449</v>
      </c>
      <c r="P57" s="132">
        <v>70.900000000000006</v>
      </c>
      <c r="Q57" s="131">
        <v>1419</v>
      </c>
      <c r="R57" s="132">
        <v>29.1</v>
      </c>
      <c r="S57" s="131">
        <v>3362</v>
      </c>
      <c r="T57" s="132">
        <v>69.599999999999994</v>
      </c>
      <c r="U57" s="131">
        <v>1467</v>
      </c>
      <c r="V57" s="132">
        <v>30.4</v>
      </c>
      <c r="W57" s="131">
        <v>3446</v>
      </c>
      <c r="X57" s="132">
        <v>70</v>
      </c>
      <c r="Y57" s="131">
        <v>1474</v>
      </c>
      <c r="Z57" s="132">
        <v>30</v>
      </c>
      <c r="AA57" s="131">
        <v>3406</v>
      </c>
      <c r="AB57" s="132">
        <v>71.2</v>
      </c>
      <c r="AC57" s="131">
        <v>1379</v>
      </c>
      <c r="AD57" s="132">
        <v>28.8</v>
      </c>
      <c r="AE57" s="128">
        <v>3107</v>
      </c>
      <c r="AF57" s="74">
        <v>67.5</v>
      </c>
      <c r="AG57" s="128">
        <v>1494</v>
      </c>
      <c r="AH57" s="74">
        <v>32.5</v>
      </c>
    </row>
    <row r="58" spans="1:34" ht="30" x14ac:dyDescent="0.25">
      <c r="A58" s="130" t="s">
        <v>98</v>
      </c>
      <c r="B58" s="136" t="s">
        <v>99</v>
      </c>
      <c r="C58" s="132">
        <v>215792</v>
      </c>
      <c r="D58" s="132">
        <v>70.7</v>
      </c>
      <c r="E58" s="131">
        <v>89393</v>
      </c>
      <c r="F58" s="132">
        <v>29.3</v>
      </c>
      <c r="G58" s="132">
        <v>170173</v>
      </c>
      <c r="H58" s="132">
        <v>69.8</v>
      </c>
      <c r="I58" s="131">
        <v>73736</v>
      </c>
      <c r="J58" s="132">
        <v>30.2</v>
      </c>
      <c r="K58" s="132">
        <v>158704</v>
      </c>
      <c r="L58" s="132">
        <v>71.099999999999994</v>
      </c>
      <c r="M58" s="131">
        <v>64656</v>
      </c>
      <c r="N58" s="132">
        <v>28.9</v>
      </c>
      <c r="O58" s="132">
        <v>121564</v>
      </c>
      <c r="P58" s="132">
        <v>68.599999999999994</v>
      </c>
      <c r="Q58" s="131">
        <v>55591</v>
      </c>
      <c r="R58" s="132">
        <v>31.4</v>
      </c>
      <c r="S58" s="132">
        <v>103959</v>
      </c>
      <c r="T58" s="132">
        <v>66.900000000000006</v>
      </c>
      <c r="U58" s="131">
        <v>51367</v>
      </c>
      <c r="V58" s="132">
        <v>33.1</v>
      </c>
      <c r="W58" s="131">
        <v>83108</v>
      </c>
      <c r="X58" s="132">
        <v>64</v>
      </c>
      <c r="Y58" s="131">
        <v>46709</v>
      </c>
      <c r="Z58" s="132">
        <v>36</v>
      </c>
      <c r="AA58" s="131">
        <v>74807</v>
      </c>
      <c r="AB58" s="132">
        <v>61.9</v>
      </c>
      <c r="AC58" s="131">
        <v>45958</v>
      </c>
      <c r="AD58" s="132">
        <v>38.1</v>
      </c>
      <c r="AE58" s="128">
        <v>72850</v>
      </c>
      <c r="AF58" s="74">
        <v>60.7</v>
      </c>
      <c r="AG58" s="128">
        <v>47104</v>
      </c>
      <c r="AH58" s="74">
        <v>39.299999999999997</v>
      </c>
    </row>
    <row r="59" spans="1:34" x14ac:dyDescent="0.25">
      <c r="A59" s="133"/>
    </row>
  </sheetData>
  <mergeCells count="25">
    <mergeCell ref="AE4:AH4"/>
    <mergeCell ref="AE5:AF5"/>
    <mergeCell ref="AG5:AH5"/>
    <mergeCell ref="S4:V4"/>
    <mergeCell ref="S5:T5"/>
    <mergeCell ref="U5:V5"/>
    <mergeCell ref="W5:X5"/>
    <mergeCell ref="Y5:Z5"/>
    <mergeCell ref="AA5:AB5"/>
    <mergeCell ref="AC5:AD5"/>
    <mergeCell ref="W4:Z4"/>
    <mergeCell ref="AA4:AD4"/>
    <mergeCell ref="M5:N5"/>
    <mergeCell ref="O5:P5"/>
    <mergeCell ref="Q5:R5"/>
    <mergeCell ref="A4:B6"/>
    <mergeCell ref="C4:F4"/>
    <mergeCell ref="G4:J4"/>
    <mergeCell ref="K4:N4"/>
    <mergeCell ref="O4:R4"/>
    <mergeCell ref="C5:D5"/>
    <mergeCell ref="E5:F5"/>
    <mergeCell ref="G5:H5"/>
    <mergeCell ref="I5:J5"/>
    <mergeCell ref="K5:L5"/>
  </mergeCells>
  <hyperlinks>
    <hyperlink ref="A1" location="List!A1" display="List of Tables" xr:uid="{8902178F-A950-48D9-8ADB-7E9988FB91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58F14-C073-4F6C-9CFD-FB82E2FB132E}">
  <sheetPr codeName="Sheet17"/>
  <dimension ref="A1:AH58"/>
  <sheetViews>
    <sheetView zoomScaleNormal="100" workbookViewId="0">
      <selection activeCell="B1" sqref="B1"/>
    </sheetView>
  </sheetViews>
  <sheetFormatPr defaultColWidth="9.140625" defaultRowHeight="15" x14ac:dyDescent="0.25"/>
  <cols>
    <col min="1" max="1" width="9.140625" style="74"/>
    <col min="2" max="2" width="30.28515625" style="74" customWidth="1"/>
    <col min="3" max="16384" width="9.140625" style="74"/>
  </cols>
  <sheetData>
    <row r="1" spans="1:34" x14ac:dyDescent="0.25">
      <c r="A1" s="127" t="s">
        <v>149</v>
      </c>
    </row>
    <row r="2" spans="1:34" x14ac:dyDescent="0.25">
      <c r="A2" s="127"/>
    </row>
    <row r="3" spans="1:34" x14ac:dyDescent="0.25">
      <c r="A3" s="76" t="s">
        <v>176</v>
      </c>
    </row>
    <row r="4" spans="1:34" ht="27.75" customHeight="1" x14ac:dyDescent="0.25">
      <c r="A4" s="176"/>
      <c r="B4" s="177"/>
      <c r="C4" s="182" t="s">
        <v>39</v>
      </c>
      <c r="D4" s="182"/>
      <c r="E4" s="182"/>
      <c r="F4" s="182"/>
      <c r="G4" s="182" t="s">
        <v>40</v>
      </c>
      <c r="H4" s="182"/>
      <c r="I4" s="182"/>
      <c r="J4" s="182"/>
      <c r="K4" s="182" t="s">
        <v>41</v>
      </c>
      <c r="L4" s="182"/>
      <c r="M4" s="182"/>
      <c r="N4" s="182"/>
      <c r="O4" s="182" t="s">
        <v>42</v>
      </c>
      <c r="P4" s="182"/>
      <c r="Q4" s="182"/>
      <c r="R4" s="182"/>
      <c r="S4" s="182" t="s">
        <v>43</v>
      </c>
      <c r="T4" s="182"/>
      <c r="U4" s="182"/>
      <c r="V4" s="182"/>
      <c r="W4" s="182" t="s">
        <v>6</v>
      </c>
      <c r="X4" s="182"/>
      <c r="Y4" s="182"/>
      <c r="Z4" s="182"/>
      <c r="AA4" s="182" t="s">
        <v>7</v>
      </c>
      <c r="AB4" s="182"/>
      <c r="AC4" s="182"/>
      <c r="AD4" s="182"/>
      <c r="AE4" s="182" t="s">
        <v>198</v>
      </c>
      <c r="AF4" s="182"/>
      <c r="AG4" s="182"/>
      <c r="AH4" s="182"/>
    </row>
    <row r="5" spans="1:34" ht="30" customHeight="1" x14ac:dyDescent="0.25">
      <c r="A5" s="178"/>
      <c r="B5" s="179"/>
      <c r="C5" s="175" t="s">
        <v>155</v>
      </c>
      <c r="D5" s="175"/>
      <c r="E5" s="175" t="s">
        <v>154</v>
      </c>
      <c r="F5" s="175"/>
      <c r="G5" s="175" t="s">
        <v>155</v>
      </c>
      <c r="H5" s="175"/>
      <c r="I5" s="175" t="s">
        <v>154</v>
      </c>
      <c r="J5" s="175"/>
      <c r="K5" s="175" t="s">
        <v>155</v>
      </c>
      <c r="L5" s="175"/>
      <c r="M5" s="175" t="s">
        <v>154</v>
      </c>
      <c r="N5" s="175"/>
      <c r="O5" s="175" t="s">
        <v>155</v>
      </c>
      <c r="P5" s="175"/>
      <c r="Q5" s="175" t="s">
        <v>154</v>
      </c>
      <c r="R5" s="175"/>
      <c r="S5" s="175" t="s">
        <v>155</v>
      </c>
      <c r="T5" s="175"/>
      <c r="U5" s="175" t="s">
        <v>154</v>
      </c>
      <c r="V5" s="175"/>
      <c r="W5" s="175" t="s">
        <v>155</v>
      </c>
      <c r="X5" s="175"/>
      <c r="Y5" s="175" t="s">
        <v>154</v>
      </c>
      <c r="Z5" s="175"/>
      <c r="AA5" s="175" t="s">
        <v>155</v>
      </c>
      <c r="AB5" s="175"/>
      <c r="AC5" s="175" t="s">
        <v>154</v>
      </c>
      <c r="AD5" s="175"/>
      <c r="AE5" s="175" t="s">
        <v>155</v>
      </c>
      <c r="AF5" s="175"/>
      <c r="AG5" s="175" t="s">
        <v>154</v>
      </c>
      <c r="AH5" s="175"/>
    </row>
    <row r="6" spans="1:34" ht="27.75" customHeight="1" x14ac:dyDescent="0.25">
      <c r="A6" s="180"/>
      <c r="B6" s="181"/>
      <c r="C6" s="135" t="s">
        <v>44</v>
      </c>
      <c r="D6" s="135" t="s">
        <v>150</v>
      </c>
      <c r="E6" s="135" t="s">
        <v>44</v>
      </c>
      <c r="F6" s="135" t="s">
        <v>150</v>
      </c>
      <c r="G6" s="135" t="s">
        <v>44</v>
      </c>
      <c r="H6" s="135" t="s">
        <v>150</v>
      </c>
      <c r="I6" s="135" t="s">
        <v>44</v>
      </c>
      <c r="J6" s="135" t="s">
        <v>150</v>
      </c>
      <c r="K6" s="135" t="s">
        <v>44</v>
      </c>
      <c r="L6" s="135" t="s">
        <v>150</v>
      </c>
      <c r="M6" s="135" t="s">
        <v>44</v>
      </c>
      <c r="N6" s="135" t="s">
        <v>150</v>
      </c>
      <c r="O6" s="135" t="s">
        <v>44</v>
      </c>
      <c r="P6" s="135" t="s">
        <v>150</v>
      </c>
      <c r="Q6" s="135" t="s">
        <v>44</v>
      </c>
      <c r="R6" s="135" t="s">
        <v>150</v>
      </c>
      <c r="S6" s="135" t="s">
        <v>44</v>
      </c>
      <c r="T6" s="135" t="s">
        <v>150</v>
      </c>
      <c r="U6" s="135" t="s">
        <v>44</v>
      </c>
      <c r="V6" s="135" t="s">
        <v>150</v>
      </c>
      <c r="W6" s="135" t="s">
        <v>44</v>
      </c>
      <c r="X6" s="135" t="s">
        <v>150</v>
      </c>
      <c r="Y6" s="135" t="s">
        <v>44</v>
      </c>
      <c r="Z6" s="135" t="s">
        <v>150</v>
      </c>
      <c r="AA6" s="135" t="s">
        <v>44</v>
      </c>
      <c r="AB6" s="135" t="s">
        <v>150</v>
      </c>
      <c r="AC6" s="135" t="s">
        <v>44</v>
      </c>
      <c r="AD6" s="135" t="s">
        <v>150</v>
      </c>
      <c r="AE6" s="135" t="s">
        <v>44</v>
      </c>
      <c r="AF6" s="135" t="s">
        <v>150</v>
      </c>
      <c r="AG6" s="135" t="s">
        <v>44</v>
      </c>
      <c r="AH6" s="135" t="s">
        <v>150</v>
      </c>
    </row>
    <row r="7" spans="1:34" x14ac:dyDescent="0.25">
      <c r="A7" s="130" t="s">
        <v>47</v>
      </c>
      <c r="B7" s="136" t="s">
        <v>48</v>
      </c>
      <c r="C7" s="131">
        <v>20580</v>
      </c>
      <c r="D7" s="132">
        <v>80.400000000000006</v>
      </c>
      <c r="E7" s="131">
        <v>5019</v>
      </c>
      <c r="F7" s="132">
        <v>19.600000000000001</v>
      </c>
      <c r="G7" s="131">
        <v>20999</v>
      </c>
      <c r="H7" s="132">
        <v>80.900000000000006</v>
      </c>
      <c r="I7" s="131">
        <v>4966</v>
      </c>
      <c r="J7" s="132">
        <v>19.100000000000001</v>
      </c>
      <c r="K7" s="131">
        <v>21427</v>
      </c>
      <c r="L7" s="132">
        <v>80.7</v>
      </c>
      <c r="M7" s="131">
        <v>5127</v>
      </c>
      <c r="N7" s="132">
        <v>19.3</v>
      </c>
      <c r="O7" s="131">
        <v>22764</v>
      </c>
      <c r="P7" s="132">
        <v>82.1</v>
      </c>
      <c r="Q7" s="131">
        <v>4961</v>
      </c>
      <c r="R7" s="132">
        <v>17.899999999999999</v>
      </c>
      <c r="S7" s="131">
        <v>23524</v>
      </c>
      <c r="T7" s="132">
        <v>81.7</v>
      </c>
      <c r="U7" s="131">
        <v>5281</v>
      </c>
      <c r="V7" s="132">
        <v>18.3</v>
      </c>
      <c r="W7" s="131">
        <v>23325</v>
      </c>
      <c r="X7" s="132">
        <v>82</v>
      </c>
      <c r="Y7" s="131">
        <v>5112</v>
      </c>
      <c r="Z7" s="132">
        <v>18</v>
      </c>
      <c r="AA7" s="131">
        <v>24654</v>
      </c>
      <c r="AB7" s="132">
        <v>81.900000000000006</v>
      </c>
      <c r="AC7" s="131">
        <v>5458</v>
      </c>
      <c r="AD7" s="132">
        <v>18.100000000000001</v>
      </c>
      <c r="AE7" s="131">
        <v>25132</v>
      </c>
      <c r="AF7" s="132">
        <v>80.900000000000006</v>
      </c>
      <c r="AG7" s="131">
        <v>5945</v>
      </c>
      <c r="AH7" s="132">
        <v>19.100000000000001</v>
      </c>
    </row>
    <row r="8" spans="1:34" x14ac:dyDescent="0.25">
      <c r="A8" s="130" t="s">
        <v>45</v>
      </c>
      <c r="B8" s="136" t="s">
        <v>46</v>
      </c>
      <c r="C8" s="131">
        <v>1302</v>
      </c>
      <c r="D8" s="132">
        <v>76.400000000000006</v>
      </c>
      <c r="E8" s="132">
        <v>403</v>
      </c>
      <c r="F8" s="132">
        <v>23.6</v>
      </c>
      <c r="G8" s="131">
        <v>1385</v>
      </c>
      <c r="H8" s="132">
        <v>75.099999999999994</v>
      </c>
      <c r="I8" s="132">
        <v>459</v>
      </c>
      <c r="J8" s="132">
        <v>24.9</v>
      </c>
      <c r="K8" s="131">
        <v>1302</v>
      </c>
      <c r="L8" s="132">
        <v>74.3</v>
      </c>
      <c r="M8" s="132">
        <v>450</v>
      </c>
      <c r="N8" s="132">
        <v>25.7</v>
      </c>
      <c r="O8" s="131">
        <v>1324</v>
      </c>
      <c r="P8" s="132">
        <v>74</v>
      </c>
      <c r="Q8" s="132">
        <v>466</v>
      </c>
      <c r="R8" s="132">
        <v>26</v>
      </c>
      <c r="S8" s="131">
        <v>1252</v>
      </c>
      <c r="T8" s="132">
        <v>71.5</v>
      </c>
      <c r="U8" s="132">
        <v>499</v>
      </c>
      <c r="V8" s="132">
        <v>28.5</v>
      </c>
      <c r="W8" s="131">
        <v>1344</v>
      </c>
      <c r="X8" s="132">
        <v>74.099999999999994</v>
      </c>
      <c r="Y8" s="132">
        <v>469</v>
      </c>
      <c r="Z8" s="132">
        <v>25.9</v>
      </c>
      <c r="AA8" s="131">
        <v>1257</v>
      </c>
      <c r="AB8" s="132">
        <v>72.099999999999994</v>
      </c>
      <c r="AC8" s="132">
        <v>487</v>
      </c>
      <c r="AD8" s="132">
        <v>27.9</v>
      </c>
      <c r="AE8" s="131">
        <v>1270</v>
      </c>
      <c r="AF8" s="132">
        <v>71.7</v>
      </c>
      <c r="AG8" s="132">
        <v>501</v>
      </c>
      <c r="AH8" s="132">
        <v>28.3</v>
      </c>
    </row>
    <row r="9" spans="1:34" x14ac:dyDescent="0.25">
      <c r="A9" s="130" t="s">
        <v>49</v>
      </c>
      <c r="B9" s="136" t="s">
        <v>50</v>
      </c>
      <c r="C9" s="131">
        <v>10171</v>
      </c>
      <c r="D9" s="132">
        <v>73.599999999999994</v>
      </c>
      <c r="E9" s="131">
        <v>3643</v>
      </c>
      <c r="F9" s="132">
        <v>26.4</v>
      </c>
      <c r="G9" s="131">
        <v>11547</v>
      </c>
      <c r="H9" s="132">
        <v>75.2</v>
      </c>
      <c r="I9" s="131">
        <v>3803</v>
      </c>
      <c r="J9" s="132">
        <v>24.8</v>
      </c>
      <c r="K9" s="131">
        <v>11974</v>
      </c>
      <c r="L9" s="132">
        <v>75.900000000000006</v>
      </c>
      <c r="M9" s="131">
        <v>3792</v>
      </c>
      <c r="N9" s="132">
        <v>24.1</v>
      </c>
      <c r="O9" s="131">
        <v>11993</v>
      </c>
      <c r="P9" s="132">
        <v>76.5</v>
      </c>
      <c r="Q9" s="131">
        <v>3682</v>
      </c>
      <c r="R9" s="132">
        <v>23.5</v>
      </c>
      <c r="S9" s="131">
        <v>12196</v>
      </c>
      <c r="T9" s="132">
        <v>75.900000000000006</v>
      </c>
      <c r="U9" s="131">
        <v>3866</v>
      </c>
      <c r="V9" s="132">
        <v>24.1</v>
      </c>
      <c r="W9" s="131">
        <v>12305</v>
      </c>
      <c r="X9" s="132">
        <v>74.8</v>
      </c>
      <c r="Y9" s="131">
        <v>4142</v>
      </c>
      <c r="Z9" s="132">
        <v>25.2</v>
      </c>
      <c r="AA9" s="131">
        <v>12874</v>
      </c>
      <c r="AB9" s="132">
        <v>75.8</v>
      </c>
      <c r="AC9" s="131">
        <v>4104</v>
      </c>
      <c r="AD9" s="132">
        <v>24.2</v>
      </c>
      <c r="AE9" s="131">
        <v>12350</v>
      </c>
      <c r="AF9" s="132">
        <v>75.099999999999994</v>
      </c>
      <c r="AG9" s="131">
        <v>4094</v>
      </c>
      <c r="AH9" s="132">
        <v>24.9</v>
      </c>
    </row>
    <row r="10" spans="1:34" x14ac:dyDescent="0.25">
      <c r="A10" s="130" t="s">
        <v>51</v>
      </c>
      <c r="B10" s="136" t="s">
        <v>52</v>
      </c>
      <c r="C10" s="131">
        <v>24830</v>
      </c>
      <c r="D10" s="132">
        <v>67.099999999999994</v>
      </c>
      <c r="E10" s="131">
        <v>12189</v>
      </c>
      <c r="F10" s="132">
        <v>32.9</v>
      </c>
      <c r="G10" s="131">
        <v>23808</v>
      </c>
      <c r="H10" s="132">
        <v>66.900000000000006</v>
      </c>
      <c r="I10" s="131">
        <v>11776</v>
      </c>
      <c r="J10" s="132">
        <v>33.1</v>
      </c>
      <c r="K10" s="131">
        <v>25239</v>
      </c>
      <c r="L10" s="132">
        <v>66.8</v>
      </c>
      <c r="M10" s="131">
        <v>12520</v>
      </c>
      <c r="N10" s="132">
        <v>33.200000000000003</v>
      </c>
      <c r="O10" s="131">
        <v>26105</v>
      </c>
      <c r="P10" s="132">
        <v>66.599999999999994</v>
      </c>
      <c r="Q10" s="131">
        <v>13074</v>
      </c>
      <c r="R10" s="132">
        <v>33.4</v>
      </c>
      <c r="S10" s="131">
        <v>27469</v>
      </c>
      <c r="T10" s="132">
        <v>66.400000000000006</v>
      </c>
      <c r="U10" s="131">
        <v>13876</v>
      </c>
      <c r="V10" s="132">
        <v>33.6</v>
      </c>
      <c r="W10" s="131">
        <v>30901</v>
      </c>
      <c r="X10" s="132">
        <v>68.900000000000006</v>
      </c>
      <c r="Y10" s="131">
        <v>13941</v>
      </c>
      <c r="Z10" s="132">
        <v>31.1</v>
      </c>
      <c r="AA10" s="131">
        <v>33386</v>
      </c>
      <c r="AB10" s="132">
        <v>70.8</v>
      </c>
      <c r="AC10" s="131">
        <v>13788</v>
      </c>
      <c r="AD10" s="132">
        <v>29.2</v>
      </c>
      <c r="AE10" s="131">
        <v>35407</v>
      </c>
      <c r="AF10" s="132">
        <v>70.5</v>
      </c>
      <c r="AG10" s="131">
        <v>14790</v>
      </c>
      <c r="AH10" s="132">
        <v>29.5</v>
      </c>
    </row>
    <row r="11" spans="1:34" x14ac:dyDescent="0.25">
      <c r="A11" s="130" t="s">
        <v>53</v>
      </c>
      <c r="B11" s="136" t="s">
        <v>54</v>
      </c>
      <c r="C11" s="132">
        <v>125319</v>
      </c>
      <c r="D11" s="132">
        <v>76.599999999999994</v>
      </c>
      <c r="E11" s="131">
        <v>38219</v>
      </c>
      <c r="F11" s="132">
        <v>23.4</v>
      </c>
      <c r="G11" s="132">
        <v>128860</v>
      </c>
      <c r="H11" s="132">
        <v>76.099999999999994</v>
      </c>
      <c r="I11" s="131">
        <v>40445</v>
      </c>
      <c r="J11" s="132">
        <v>23.9</v>
      </c>
      <c r="K11" s="132">
        <v>129983</v>
      </c>
      <c r="L11" s="132">
        <v>75.5</v>
      </c>
      <c r="M11" s="131">
        <v>42225</v>
      </c>
      <c r="N11" s="132">
        <v>24.5</v>
      </c>
      <c r="O11" s="132">
        <v>134069</v>
      </c>
      <c r="P11" s="132">
        <v>74.7</v>
      </c>
      <c r="Q11" s="131">
        <v>45438</v>
      </c>
      <c r="R11" s="132">
        <v>25.3</v>
      </c>
      <c r="S11" s="132">
        <v>139539</v>
      </c>
      <c r="T11" s="132">
        <v>73.5</v>
      </c>
      <c r="U11" s="131">
        <v>50325</v>
      </c>
      <c r="V11" s="132">
        <v>26.5</v>
      </c>
      <c r="W11" s="132">
        <v>143768</v>
      </c>
      <c r="X11" s="132">
        <v>72.5</v>
      </c>
      <c r="Y11" s="131">
        <v>54550</v>
      </c>
      <c r="Z11" s="132">
        <v>27.5</v>
      </c>
      <c r="AA11" s="132">
        <v>142170</v>
      </c>
      <c r="AB11" s="132">
        <v>70.7</v>
      </c>
      <c r="AC11" s="131">
        <v>58870</v>
      </c>
      <c r="AD11" s="132">
        <v>29.3</v>
      </c>
      <c r="AE11" s="132">
        <v>146142</v>
      </c>
      <c r="AF11" s="132">
        <v>69.5</v>
      </c>
      <c r="AG11" s="131">
        <v>64172</v>
      </c>
      <c r="AH11" s="132">
        <v>30.5</v>
      </c>
    </row>
    <row r="12" spans="1:34" x14ac:dyDescent="0.25">
      <c r="A12" s="130" t="s">
        <v>55</v>
      </c>
      <c r="B12" s="136" t="s">
        <v>56</v>
      </c>
      <c r="C12" s="131">
        <v>20979</v>
      </c>
      <c r="D12" s="132">
        <v>80.2</v>
      </c>
      <c r="E12" s="131">
        <v>5188</v>
      </c>
      <c r="F12" s="132">
        <v>19.8</v>
      </c>
      <c r="G12" s="131">
        <v>22043</v>
      </c>
      <c r="H12" s="132">
        <v>79.599999999999994</v>
      </c>
      <c r="I12" s="131">
        <v>5641</v>
      </c>
      <c r="J12" s="132">
        <v>20.399999999999999</v>
      </c>
      <c r="K12" s="131">
        <v>22157</v>
      </c>
      <c r="L12" s="132">
        <v>78.2</v>
      </c>
      <c r="M12" s="131">
        <v>6160</v>
      </c>
      <c r="N12" s="132">
        <v>21.8</v>
      </c>
      <c r="O12" s="131">
        <v>21840</v>
      </c>
      <c r="P12" s="132">
        <v>78</v>
      </c>
      <c r="Q12" s="131">
        <v>6172</v>
      </c>
      <c r="R12" s="132">
        <v>22</v>
      </c>
      <c r="S12" s="131">
        <v>21805</v>
      </c>
      <c r="T12" s="132">
        <v>77.5</v>
      </c>
      <c r="U12" s="131">
        <v>6317</v>
      </c>
      <c r="V12" s="132">
        <v>22.5</v>
      </c>
      <c r="W12" s="131">
        <v>21200</v>
      </c>
      <c r="X12" s="132">
        <v>78.2</v>
      </c>
      <c r="Y12" s="131">
        <v>5911</v>
      </c>
      <c r="Z12" s="132">
        <v>21.8</v>
      </c>
      <c r="AA12" s="131">
        <v>21487</v>
      </c>
      <c r="AB12" s="132">
        <v>78</v>
      </c>
      <c r="AC12" s="131">
        <v>6043</v>
      </c>
      <c r="AD12" s="132">
        <v>22</v>
      </c>
      <c r="AE12" s="131">
        <v>21772</v>
      </c>
      <c r="AF12" s="132">
        <v>77.7</v>
      </c>
      <c r="AG12" s="131">
        <v>6255</v>
      </c>
      <c r="AH12" s="132">
        <v>22.3</v>
      </c>
    </row>
    <row r="13" spans="1:34" x14ac:dyDescent="0.25">
      <c r="A13" s="130" t="s">
        <v>57</v>
      </c>
      <c r="B13" s="136" t="s">
        <v>58</v>
      </c>
      <c r="C13" s="131">
        <v>18597</v>
      </c>
      <c r="D13" s="132">
        <v>83.9</v>
      </c>
      <c r="E13" s="131">
        <v>3580</v>
      </c>
      <c r="F13" s="132">
        <v>16.100000000000001</v>
      </c>
      <c r="G13" s="131">
        <v>18428</v>
      </c>
      <c r="H13" s="132">
        <v>82.9</v>
      </c>
      <c r="I13" s="131">
        <v>3806</v>
      </c>
      <c r="J13" s="132">
        <v>17.100000000000001</v>
      </c>
      <c r="K13" s="131">
        <v>19035</v>
      </c>
      <c r="L13" s="132">
        <v>83.1</v>
      </c>
      <c r="M13" s="131">
        <v>3862</v>
      </c>
      <c r="N13" s="132">
        <v>16.899999999999999</v>
      </c>
      <c r="O13" s="131">
        <v>18948</v>
      </c>
      <c r="P13" s="132">
        <v>82.9</v>
      </c>
      <c r="Q13" s="131">
        <v>3908</v>
      </c>
      <c r="R13" s="132">
        <v>17.100000000000001</v>
      </c>
      <c r="S13" s="131">
        <v>19400</v>
      </c>
      <c r="T13" s="132">
        <v>83.2</v>
      </c>
      <c r="U13" s="131">
        <v>3916</v>
      </c>
      <c r="V13" s="132">
        <v>16.8</v>
      </c>
      <c r="W13" s="131">
        <v>19132</v>
      </c>
      <c r="X13" s="132">
        <v>82.6</v>
      </c>
      <c r="Y13" s="131">
        <v>4021</v>
      </c>
      <c r="Z13" s="132">
        <v>17.399999999999999</v>
      </c>
      <c r="AA13" s="131">
        <v>19092</v>
      </c>
      <c r="AB13" s="132">
        <v>82.2</v>
      </c>
      <c r="AC13" s="131">
        <v>4142</v>
      </c>
      <c r="AD13" s="132">
        <v>17.8</v>
      </c>
      <c r="AE13" s="131">
        <v>19449</v>
      </c>
      <c r="AF13" s="132">
        <v>82.8</v>
      </c>
      <c r="AG13" s="131">
        <v>4054</v>
      </c>
      <c r="AH13" s="132">
        <v>17.2</v>
      </c>
    </row>
    <row r="14" spans="1:34" x14ac:dyDescent="0.25">
      <c r="A14" s="130" t="s">
        <v>59</v>
      </c>
      <c r="B14" s="136" t="s">
        <v>182</v>
      </c>
      <c r="C14" s="131">
        <v>8480</v>
      </c>
      <c r="D14" s="132">
        <v>92</v>
      </c>
      <c r="E14" s="132">
        <v>739</v>
      </c>
      <c r="F14" s="132">
        <v>8</v>
      </c>
      <c r="G14" s="131">
        <v>8287</v>
      </c>
      <c r="H14" s="132">
        <v>90.4</v>
      </c>
      <c r="I14" s="132">
        <v>877</v>
      </c>
      <c r="J14" s="132">
        <v>9.6</v>
      </c>
      <c r="K14" s="131">
        <v>8310</v>
      </c>
      <c r="L14" s="132">
        <v>91.5</v>
      </c>
      <c r="M14" s="132">
        <v>772</v>
      </c>
      <c r="N14" s="132">
        <v>8.5</v>
      </c>
      <c r="O14" s="131">
        <v>8405</v>
      </c>
      <c r="P14" s="132">
        <v>91.2</v>
      </c>
      <c r="Q14" s="132">
        <v>807</v>
      </c>
      <c r="R14" s="132">
        <v>8.8000000000000007</v>
      </c>
      <c r="S14" s="131">
        <v>8436</v>
      </c>
      <c r="T14" s="132">
        <v>91</v>
      </c>
      <c r="U14" s="132">
        <v>829</v>
      </c>
      <c r="V14" s="132">
        <v>9</v>
      </c>
      <c r="W14" s="131">
        <v>8617</v>
      </c>
      <c r="X14" s="132">
        <v>91.7</v>
      </c>
      <c r="Y14" s="132">
        <v>780</v>
      </c>
      <c r="Z14" s="132">
        <v>8.3000000000000007</v>
      </c>
      <c r="AA14" s="131">
        <v>8658</v>
      </c>
      <c r="AB14" s="132">
        <v>89.4</v>
      </c>
      <c r="AC14" s="131">
        <v>1028</v>
      </c>
      <c r="AD14" s="132">
        <v>10.6</v>
      </c>
      <c r="AE14" s="131">
        <v>8328</v>
      </c>
      <c r="AF14" s="132">
        <v>88.8</v>
      </c>
      <c r="AG14" s="131">
        <v>1048</v>
      </c>
      <c r="AH14" s="132">
        <v>11.2</v>
      </c>
    </row>
    <row r="15" spans="1:34" x14ac:dyDescent="0.25">
      <c r="A15" s="130" t="s">
        <v>60</v>
      </c>
      <c r="B15" s="136" t="s">
        <v>61</v>
      </c>
      <c r="C15" s="131">
        <v>5003</v>
      </c>
      <c r="D15" s="132">
        <v>78.2</v>
      </c>
      <c r="E15" s="131">
        <v>1393</v>
      </c>
      <c r="F15" s="132">
        <v>21.8</v>
      </c>
      <c r="G15" s="131">
        <v>5053</v>
      </c>
      <c r="H15" s="132">
        <v>76</v>
      </c>
      <c r="I15" s="131">
        <v>1594</v>
      </c>
      <c r="J15" s="132">
        <v>24</v>
      </c>
      <c r="K15" s="131">
        <v>5428</v>
      </c>
      <c r="L15" s="132">
        <v>74.8</v>
      </c>
      <c r="M15" s="131">
        <v>1830</v>
      </c>
      <c r="N15" s="132">
        <v>25.2</v>
      </c>
      <c r="O15" s="131">
        <v>5508</v>
      </c>
      <c r="P15" s="132">
        <v>75.099999999999994</v>
      </c>
      <c r="Q15" s="131">
        <v>1825</v>
      </c>
      <c r="R15" s="132">
        <v>24.9</v>
      </c>
      <c r="S15" s="131">
        <v>5332</v>
      </c>
      <c r="T15" s="132">
        <v>73.7</v>
      </c>
      <c r="U15" s="131">
        <v>1901</v>
      </c>
      <c r="V15" s="132">
        <v>26.3</v>
      </c>
      <c r="W15" s="131">
        <v>5474</v>
      </c>
      <c r="X15" s="132">
        <v>74.400000000000006</v>
      </c>
      <c r="Y15" s="131">
        <v>1882</v>
      </c>
      <c r="Z15" s="132">
        <v>25.6</v>
      </c>
      <c r="AA15" s="131">
        <v>5634</v>
      </c>
      <c r="AB15" s="132">
        <v>75.2</v>
      </c>
      <c r="AC15" s="131">
        <v>1857</v>
      </c>
      <c r="AD15" s="132">
        <v>24.8</v>
      </c>
      <c r="AE15" s="131">
        <v>5616</v>
      </c>
      <c r="AF15" s="132">
        <v>75.099999999999994</v>
      </c>
      <c r="AG15" s="131">
        <v>1867</v>
      </c>
      <c r="AH15" s="132">
        <v>24.9</v>
      </c>
    </row>
    <row r="16" spans="1:34" x14ac:dyDescent="0.25">
      <c r="A16" s="130" t="s">
        <v>62</v>
      </c>
      <c r="B16" s="136" t="s">
        <v>63</v>
      </c>
      <c r="C16" s="131">
        <v>42434</v>
      </c>
      <c r="D16" s="132">
        <v>52.4</v>
      </c>
      <c r="E16" s="131">
        <v>38551</v>
      </c>
      <c r="F16" s="132">
        <v>47.6</v>
      </c>
      <c r="G16" s="131">
        <v>45111</v>
      </c>
      <c r="H16" s="132">
        <v>52.6</v>
      </c>
      <c r="I16" s="131">
        <v>40662</v>
      </c>
      <c r="J16" s="132">
        <v>47.4</v>
      </c>
      <c r="K16" s="131">
        <v>46252</v>
      </c>
      <c r="L16" s="132">
        <v>52.3</v>
      </c>
      <c r="M16" s="131">
        <v>42211</v>
      </c>
      <c r="N16" s="132">
        <v>47.7</v>
      </c>
      <c r="O16" s="131">
        <v>47210</v>
      </c>
      <c r="P16" s="132">
        <v>51.8</v>
      </c>
      <c r="Q16" s="131">
        <v>43925</v>
      </c>
      <c r="R16" s="132">
        <v>48.2</v>
      </c>
      <c r="S16" s="131">
        <v>48638</v>
      </c>
      <c r="T16" s="132">
        <v>52.2</v>
      </c>
      <c r="U16" s="131">
        <v>44513</v>
      </c>
      <c r="V16" s="132">
        <v>47.8</v>
      </c>
      <c r="W16" s="131">
        <v>49165</v>
      </c>
      <c r="X16" s="132">
        <v>51.2</v>
      </c>
      <c r="Y16" s="131">
        <v>46933</v>
      </c>
      <c r="Z16" s="132">
        <v>48.8</v>
      </c>
      <c r="AA16" s="131">
        <v>50968</v>
      </c>
      <c r="AB16" s="132">
        <v>51.4</v>
      </c>
      <c r="AC16" s="131">
        <v>48275</v>
      </c>
      <c r="AD16" s="132">
        <v>48.6</v>
      </c>
      <c r="AE16" s="131">
        <v>54141</v>
      </c>
      <c r="AF16" s="132">
        <v>51.9</v>
      </c>
      <c r="AG16" s="131">
        <v>50192</v>
      </c>
      <c r="AH16" s="132">
        <v>48.1</v>
      </c>
    </row>
    <row r="17" spans="1:34" x14ac:dyDescent="0.25">
      <c r="A17" s="130" t="s">
        <v>64</v>
      </c>
      <c r="B17" s="136" t="s">
        <v>65</v>
      </c>
      <c r="C17" s="131">
        <v>34682</v>
      </c>
      <c r="D17" s="132">
        <v>81.7</v>
      </c>
      <c r="E17" s="131">
        <v>7750</v>
      </c>
      <c r="F17" s="132">
        <v>18.3</v>
      </c>
      <c r="G17" s="131">
        <v>35747</v>
      </c>
      <c r="H17" s="132">
        <v>81.400000000000006</v>
      </c>
      <c r="I17" s="131">
        <v>8195</v>
      </c>
      <c r="J17" s="132">
        <v>18.600000000000001</v>
      </c>
      <c r="K17" s="131">
        <v>37487</v>
      </c>
      <c r="L17" s="132">
        <v>81.8</v>
      </c>
      <c r="M17" s="131">
        <v>8364</v>
      </c>
      <c r="N17" s="132">
        <v>18.2</v>
      </c>
      <c r="O17" s="131">
        <v>38040</v>
      </c>
      <c r="P17" s="132">
        <v>82.2</v>
      </c>
      <c r="Q17" s="131">
        <v>8250</v>
      </c>
      <c r="R17" s="132">
        <v>17.8</v>
      </c>
      <c r="S17" s="131">
        <v>39372</v>
      </c>
      <c r="T17" s="132">
        <v>82.3</v>
      </c>
      <c r="U17" s="131">
        <v>8488</v>
      </c>
      <c r="V17" s="132">
        <v>17.7</v>
      </c>
      <c r="W17" s="131">
        <v>39727</v>
      </c>
      <c r="X17" s="132">
        <v>81.8</v>
      </c>
      <c r="Y17" s="131">
        <v>8811</v>
      </c>
      <c r="Z17" s="132">
        <v>18.2</v>
      </c>
      <c r="AA17" s="131">
        <v>41471</v>
      </c>
      <c r="AB17" s="132">
        <v>81.900000000000006</v>
      </c>
      <c r="AC17" s="131">
        <v>9135</v>
      </c>
      <c r="AD17" s="132">
        <v>18.100000000000001</v>
      </c>
      <c r="AE17" s="131">
        <v>44324</v>
      </c>
      <c r="AF17" s="132">
        <v>81.599999999999994</v>
      </c>
      <c r="AG17" s="131">
        <v>9990</v>
      </c>
      <c r="AH17" s="132">
        <v>18.399999999999999</v>
      </c>
    </row>
    <row r="18" spans="1:34" x14ac:dyDescent="0.25">
      <c r="A18" s="130" t="s">
        <v>66</v>
      </c>
      <c r="B18" s="136" t="s">
        <v>67</v>
      </c>
      <c r="C18" s="131">
        <v>3743</v>
      </c>
      <c r="D18" s="132">
        <v>68.7</v>
      </c>
      <c r="E18" s="131">
        <v>1705</v>
      </c>
      <c r="F18" s="132">
        <v>31.3</v>
      </c>
      <c r="G18" s="131">
        <v>4186</v>
      </c>
      <c r="H18" s="132">
        <v>66.099999999999994</v>
      </c>
      <c r="I18" s="131">
        <v>2146</v>
      </c>
      <c r="J18" s="132">
        <v>33.9</v>
      </c>
      <c r="K18" s="131">
        <v>3950</v>
      </c>
      <c r="L18" s="132">
        <v>62.4</v>
      </c>
      <c r="M18" s="131">
        <v>2381</v>
      </c>
      <c r="N18" s="132">
        <v>37.6</v>
      </c>
      <c r="O18" s="131">
        <v>3917</v>
      </c>
      <c r="P18" s="132">
        <v>60.9</v>
      </c>
      <c r="Q18" s="131">
        <v>2520</v>
      </c>
      <c r="R18" s="132">
        <v>39.1</v>
      </c>
      <c r="S18" s="131">
        <v>3685</v>
      </c>
      <c r="T18" s="132">
        <v>59.6</v>
      </c>
      <c r="U18" s="131">
        <v>2498</v>
      </c>
      <c r="V18" s="132">
        <v>40.4</v>
      </c>
      <c r="W18" s="131">
        <v>3605</v>
      </c>
      <c r="X18" s="132">
        <v>60.9</v>
      </c>
      <c r="Y18" s="131">
        <v>2315</v>
      </c>
      <c r="Z18" s="132">
        <v>39.1</v>
      </c>
      <c r="AA18" s="131">
        <v>3563</v>
      </c>
      <c r="AB18" s="132">
        <v>61.9</v>
      </c>
      <c r="AC18" s="131">
        <v>2190</v>
      </c>
      <c r="AD18" s="132">
        <v>38.1</v>
      </c>
      <c r="AE18" s="131">
        <v>3585</v>
      </c>
      <c r="AF18" s="132">
        <v>62.4</v>
      </c>
      <c r="AG18" s="131">
        <v>2161</v>
      </c>
      <c r="AH18" s="132">
        <v>37.6</v>
      </c>
    </row>
    <row r="19" spans="1:34" x14ac:dyDescent="0.25">
      <c r="A19" s="130" t="s">
        <v>68</v>
      </c>
      <c r="B19" s="136" t="s">
        <v>69</v>
      </c>
      <c r="C19" s="131">
        <v>17116</v>
      </c>
      <c r="D19" s="132">
        <v>76.599999999999994</v>
      </c>
      <c r="E19" s="131">
        <v>5240</v>
      </c>
      <c r="F19" s="132">
        <v>23.4</v>
      </c>
      <c r="G19" s="131">
        <v>17563</v>
      </c>
      <c r="H19" s="132">
        <v>77.8</v>
      </c>
      <c r="I19" s="131">
        <v>5019</v>
      </c>
      <c r="J19" s="132">
        <v>22.2</v>
      </c>
      <c r="K19" s="131">
        <v>17839</v>
      </c>
      <c r="L19" s="132">
        <v>77.400000000000006</v>
      </c>
      <c r="M19" s="131">
        <v>5222</v>
      </c>
      <c r="N19" s="132">
        <v>22.6</v>
      </c>
      <c r="O19" s="131">
        <v>18048</v>
      </c>
      <c r="P19" s="132">
        <v>78.8</v>
      </c>
      <c r="Q19" s="131">
        <v>4869</v>
      </c>
      <c r="R19" s="132">
        <v>21.2</v>
      </c>
      <c r="S19" s="131">
        <v>17873</v>
      </c>
      <c r="T19" s="132">
        <v>78.2</v>
      </c>
      <c r="U19" s="131">
        <v>4983</v>
      </c>
      <c r="V19" s="132">
        <v>21.8</v>
      </c>
      <c r="W19" s="131">
        <v>18491</v>
      </c>
      <c r="X19" s="132">
        <v>79.3</v>
      </c>
      <c r="Y19" s="131">
        <v>4835</v>
      </c>
      <c r="Z19" s="132">
        <v>20.7</v>
      </c>
      <c r="AA19" s="131">
        <v>18719</v>
      </c>
      <c r="AB19" s="132">
        <v>79.900000000000006</v>
      </c>
      <c r="AC19" s="131">
        <v>4723</v>
      </c>
      <c r="AD19" s="132">
        <v>20.100000000000001</v>
      </c>
      <c r="AE19" s="131">
        <v>18989</v>
      </c>
      <c r="AF19" s="132">
        <v>80.3</v>
      </c>
      <c r="AG19" s="131">
        <v>4650</v>
      </c>
      <c r="AH19" s="132">
        <v>19.7</v>
      </c>
    </row>
    <row r="20" spans="1:34" x14ac:dyDescent="0.25">
      <c r="A20" s="130" t="s">
        <v>70</v>
      </c>
      <c r="B20" s="136" t="s">
        <v>71</v>
      </c>
      <c r="C20" s="131">
        <v>6598</v>
      </c>
      <c r="D20" s="132">
        <v>74.5</v>
      </c>
      <c r="E20" s="131">
        <v>2259</v>
      </c>
      <c r="F20" s="132">
        <v>25.5</v>
      </c>
      <c r="G20" s="131">
        <v>7913</v>
      </c>
      <c r="H20" s="132">
        <v>75.099999999999994</v>
      </c>
      <c r="I20" s="131">
        <v>2625</v>
      </c>
      <c r="J20" s="132">
        <v>24.9</v>
      </c>
      <c r="K20" s="131">
        <v>7926</v>
      </c>
      <c r="L20" s="132">
        <v>73.3</v>
      </c>
      <c r="M20" s="131">
        <v>2886</v>
      </c>
      <c r="N20" s="132">
        <v>26.7</v>
      </c>
      <c r="O20" s="131">
        <v>8239</v>
      </c>
      <c r="P20" s="132">
        <v>71.8</v>
      </c>
      <c r="Q20" s="131">
        <v>3232</v>
      </c>
      <c r="R20" s="132">
        <v>28.2</v>
      </c>
      <c r="S20" s="131">
        <v>8627</v>
      </c>
      <c r="T20" s="132">
        <v>72.599999999999994</v>
      </c>
      <c r="U20" s="131">
        <v>3258</v>
      </c>
      <c r="V20" s="132">
        <v>27.4</v>
      </c>
      <c r="W20" s="131">
        <v>8955</v>
      </c>
      <c r="X20" s="132">
        <v>72</v>
      </c>
      <c r="Y20" s="131">
        <v>3480</v>
      </c>
      <c r="Z20" s="132">
        <v>28</v>
      </c>
      <c r="AA20" s="131">
        <v>9578</v>
      </c>
      <c r="AB20" s="132">
        <v>72.5</v>
      </c>
      <c r="AC20" s="131">
        <v>3642</v>
      </c>
      <c r="AD20" s="132">
        <v>27.5</v>
      </c>
      <c r="AE20" s="131">
        <v>10023</v>
      </c>
      <c r="AF20" s="132">
        <v>71.599999999999994</v>
      </c>
      <c r="AG20" s="131">
        <v>3975</v>
      </c>
      <c r="AH20" s="132">
        <v>28.4</v>
      </c>
    </row>
    <row r="21" spans="1:34" x14ac:dyDescent="0.25">
      <c r="A21" s="130" t="s">
        <v>72</v>
      </c>
      <c r="B21" s="136" t="s">
        <v>73</v>
      </c>
      <c r="C21" s="131">
        <v>49586</v>
      </c>
      <c r="D21" s="132">
        <v>75.5</v>
      </c>
      <c r="E21" s="131">
        <v>16104</v>
      </c>
      <c r="F21" s="132">
        <v>24.5</v>
      </c>
      <c r="G21" s="131">
        <v>49699</v>
      </c>
      <c r="H21" s="132">
        <v>75.7</v>
      </c>
      <c r="I21" s="131">
        <v>15971</v>
      </c>
      <c r="J21" s="132">
        <v>24.3</v>
      </c>
      <c r="K21" s="131">
        <v>47858</v>
      </c>
      <c r="L21" s="132">
        <v>75</v>
      </c>
      <c r="M21" s="131">
        <v>15981</v>
      </c>
      <c r="N21" s="132">
        <v>25</v>
      </c>
      <c r="O21" s="131">
        <v>47927</v>
      </c>
      <c r="P21" s="132">
        <v>74.5</v>
      </c>
      <c r="Q21" s="131">
        <v>16406</v>
      </c>
      <c r="R21" s="132">
        <v>25.5</v>
      </c>
      <c r="S21" s="131">
        <v>47859</v>
      </c>
      <c r="T21" s="132">
        <v>74</v>
      </c>
      <c r="U21" s="131">
        <v>16790</v>
      </c>
      <c r="V21" s="132">
        <v>26</v>
      </c>
      <c r="W21" s="131">
        <v>46993</v>
      </c>
      <c r="X21" s="132">
        <v>74</v>
      </c>
      <c r="Y21" s="131">
        <v>16493</v>
      </c>
      <c r="Z21" s="132">
        <v>26</v>
      </c>
      <c r="AA21" s="131">
        <v>45908</v>
      </c>
      <c r="AB21" s="132">
        <v>73.400000000000006</v>
      </c>
      <c r="AC21" s="131">
        <v>16599</v>
      </c>
      <c r="AD21" s="132">
        <v>26.6</v>
      </c>
      <c r="AE21" s="131">
        <v>45061</v>
      </c>
      <c r="AF21" s="132">
        <v>72.7</v>
      </c>
      <c r="AG21" s="131">
        <v>16928</v>
      </c>
      <c r="AH21" s="132">
        <v>27.3</v>
      </c>
    </row>
    <row r="22" spans="1:34" x14ac:dyDescent="0.25">
      <c r="A22" s="130" t="s">
        <v>74</v>
      </c>
      <c r="B22" s="136" t="s">
        <v>75</v>
      </c>
      <c r="C22" s="131">
        <v>38463</v>
      </c>
      <c r="D22" s="132">
        <v>84.2</v>
      </c>
      <c r="E22" s="131">
        <v>7221</v>
      </c>
      <c r="F22" s="132">
        <v>15.8</v>
      </c>
      <c r="G22" s="131">
        <v>39399</v>
      </c>
      <c r="H22" s="132">
        <v>83.9</v>
      </c>
      <c r="I22" s="131">
        <v>7586</v>
      </c>
      <c r="J22" s="132">
        <v>16.100000000000001</v>
      </c>
      <c r="K22" s="131">
        <v>40475</v>
      </c>
      <c r="L22" s="132">
        <v>83.8</v>
      </c>
      <c r="M22" s="131">
        <v>7829</v>
      </c>
      <c r="N22" s="132">
        <v>16.2</v>
      </c>
      <c r="O22" s="131">
        <v>40325</v>
      </c>
      <c r="P22" s="132">
        <v>84.1</v>
      </c>
      <c r="Q22" s="131">
        <v>7639</v>
      </c>
      <c r="R22" s="132">
        <v>15.9</v>
      </c>
      <c r="S22" s="131">
        <v>41390</v>
      </c>
      <c r="T22" s="132">
        <v>84.5</v>
      </c>
      <c r="U22" s="131">
        <v>7589</v>
      </c>
      <c r="V22" s="132">
        <v>15.5</v>
      </c>
      <c r="W22" s="131">
        <v>40066</v>
      </c>
      <c r="X22" s="132">
        <v>85.6</v>
      </c>
      <c r="Y22" s="131">
        <v>6731</v>
      </c>
      <c r="Z22" s="132">
        <v>14.4</v>
      </c>
      <c r="AA22" s="131">
        <v>41382</v>
      </c>
      <c r="AB22" s="132">
        <v>83.8</v>
      </c>
      <c r="AC22" s="131">
        <v>8019</v>
      </c>
      <c r="AD22" s="132">
        <v>16.2</v>
      </c>
      <c r="AE22" s="131">
        <v>40702</v>
      </c>
      <c r="AF22" s="132">
        <v>84.9</v>
      </c>
      <c r="AG22" s="131">
        <v>7250</v>
      </c>
      <c r="AH22" s="132">
        <v>15.1</v>
      </c>
    </row>
    <row r="23" spans="1:34" x14ac:dyDescent="0.25">
      <c r="A23" s="130" t="s">
        <v>76</v>
      </c>
      <c r="B23" s="136" t="s">
        <v>77</v>
      </c>
      <c r="C23" s="131">
        <v>13049</v>
      </c>
      <c r="D23" s="132">
        <v>75.900000000000006</v>
      </c>
      <c r="E23" s="131">
        <v>4142</v>
      </c>
      <c r="F23" s="132">
        <v>24.1</v>
      </c>
      <c r="G23" s="131">
        <v>13385</v>
      </c>
      <c r="H23" s="132">
        <v>75.900000000000006</v>
      </c>
      <c r="I23" s="131">
        <v>4248</v>
      </c>
      <c r="J23" s="132">
        <v>24.1</v>
      </c>
      <c r="K23" s="131">
        <v>13094</v>
      </c>
      <c r="L23" s="132">
        <v>74.900000000000006</v>
      </c>
      <c r="M23" s="131">
        <v>4389</v>
      </c>
      <c r="N23" s="132">
        <v>25.1</v>
      </c>
      <c r="O23" s="131">
        <v>13298</v>
      </c>
      <c r="P23" s="132">
        <v>74.5</v>
      </c>
      <c r="Q23" s="131">
        <v>4558</v>
      </c>
      <c r="R23" s="132">
        <v>25.5</v>
      </c>
      <c r="S23" s="131">
        <v>13387</v>
      </c>
      <c r="T23" s="132">
        <v>73.900000000000006</v>
      </c>
      <c r="U23" s="131">
        <v>4728</v>
      </c>
      <c r="V23" s="132">
        <v>26.1</v>
      </c>
      <c r="W23" s="131">
        <v>13389</v>
      </c>
      <c r="X23" s="132">
        <v>73.8</v>
      </c>
      <c r="Y23" s="131">
        <v>4761</v>
      </c>
      <c r="Z23" s="132">
        <v>26.2</v>
      </c>
      <c r="AA23" s="131">
        <v>13232</v>
      </c>
      <c r="AB23" s="132">
        <v>72.7</v>
      </c>
      <c r="AC23" s="131">
        <v>4980</v>
      </c>
      <c r="AD23" s="132">
        <v>27.3</v>
      </c>
      <c r="AE23" s="131">
        <v>13559</v>
      </c>
      <c r="AF23" s="132">
        <v>73.5</v>
      </c>
      <c r="AG23" s="131">
        <v>4892</v>
      </c>
      <c r="AH23" s="132">
        <v>26.5</v>
      </c>
    </row>
    <row r="24" spans="1:34" x14ac:dyDescent="0.25">
      <c r="A24" s="130" t="s">
        <v>78</v>
      </c>
      <c r="B24" s="136" t="s">
        <v>79</v>
      </c>
      <c r="C24" s="131">
        <v>16831</v>
      </c>
      <c r="D24" s="132">
        <v>81.400000000000006</v>
      </c>
      <c r="E24" s="131">
        <v>3839</v>
      </c>
      <c r="F24" s="132">
        <v>18.600000000000001</v>
      </c>
      <c r="G24" s="131">
        <v>17709</v>
      </c>
      <c r="H24" s="132">
        <v>79.7</v>
      </c>
      <c r="I24" s="131">
        <v>4504</v>
      </c>
      <c r="J24" s="132">
        <v>20.3</v>
      </c>
      <c r="K24" s="131">
        <v>17857</v>
      </c>
      <c r="L24" s="132">
        <v>78.7</v>
      </c>
      <c r="M24" s="131">
        <v>4819</v>
      </c>
      <c r="N24" s="132">
        <v>21.3</v>
      </c>
      <c r="O24" s="131">
        <v>18456</v>
      </c>
      <c r="P24" s="132">
        <v>79.3</v>
      </c>
      <c r="Q24" s="131">
        <v>4815</v>
      </c>
      <c r="R24" s="132">
        <v>20.7</v>
      </c>
      <c r="S24" s="131">
        <v>18682</v>
      </c>
      <c r="T24" s="132">
        <v>78.599999999999994</v>
      </c>
      <c r="U24" s="131">
        <v>5078</v>
      </c>
      <c r="V24" s="132">
        <v>21.4</v>
      </c>
      <c r="W24" s="131">
        <v>19064</v>
      </c>
      <c r="X24" s="132">
        <v>78.8</v>
      </c>
      <c r="Y24" s="131">
        <v>5142</v>
      </c>
      <c r="Z24" s="132">
        <v>21.2</v>
      </c>
      <c r="AA24" s="131">
        <v>19211</v>
      </c>
      <c r="AB24" s="132">
        <v>79.3</v>
      </c>
      <c r="AC24" s="131">
        <v>5013</v>
      </c>
      <c r="AD24" s="132">
        <v>20.7</v>
      </c>
      <c r="AE24" s="131">
        <v>19803</v>
      </c>
      <c r="AF24" s="132">
        <v>78.400000000000006</v>
      </c>
      <c r="AG24" s="131">
        <v>5448</v>
      </c>
      <c r="AH24" s="132">
        <v>21.6</v>
      </c>
    </row>
    <row r="25" spans="1:34" x14ac:dyDescent="0.25">
      <c r="A25" s="130" t="s">
        <v>80</v>
      </c>
      <c r="B25" s="136" t="s">
        <v>81</v>
      </c>
      <c r="C25" s="131">
        <v>18797</v>
      </c>
      <c r="D25" s="132">
        <v>88.3</v>
      </c>
      <c r="E25" s="131">
        <v>2495</v>
      </c>
      <c r="F25" s="132">
        <v>11.7</v>
      </c>
      <c r="G25" s="131">
        <v>19583</v>
      </c>
      <c r="H25" s="132">
        <v>88.2</v>
      </c>
      <c r="I25" s="131">
        <v>2627</v>
      </c>
      <c r="J25" s="132">
        <v>11.8</v>
      </c>
      <c r="K25" s="131">
        <v>19115</v>
      </c>
      <c r="L25" s="132">
        <v>86.2</v>
      </c>
      <c r="M25" s="131">
        <v>3052</v>
      </c>
      <c r="N25" s="132">
        <v>13.8</v>
      </c>
      <c r="O25" s="131">
        <v>19169</v>
      </c>
      <c r="P25" s="132">
        <v>85.7</v>
      </c>
      <c r="Q25" s="131">
        <v>3202</v>
      </c>
      <c r="R25" s="132">
        <v>14.3</v>
      </c>
      <c r="S25" s="131">
        <v>19257</v>
      </c>
      <c r="T25" s="132">
        <v>85.8</v>
      </c>
      <c r="U25" s="131">
        <v>3176</v>
      </c>
      <c r="V25" s="132">
        <v>14.2</v>
      </c>
      <c r="W25" s="131">
        <v>18956</v>
      </c>
      <c r="X25" s="132">
        <v>85.2</v>
      </c>
      <c r="Y25" s="131">
        <v>3286</v>
      </c>
      <c r="Z25" s="132">
        <v>14.8</v>
      </c>
      <c r="AA25" s="131">
        <v>19404</v>
      </c>
      <c r="AB25" s="132">
        <v>85.2</v>
      </c>
      <c r="AC25" s="131">
        <v>3366</v>
      </c>
      <c r="AD25" s="132">
        <v>14.8</v>
      </c>
      <c r="AE25" s="131">
        <v>19059</v>
      </c>
      <c r="AF25" s="132">
        <v>85.8</v>
      </c>
      <c r="AG25" s="131">
        <v>3163</v>
      </c>
      <c r="AH25" s="132">
        <v>14.2</v>
      </c>
    </row>
    <row r="26" spans="1:34" x14ac:dyDescent="0.25">
      <c r="A26" s="130" t="s">
        <v>82</v>
      </c>
      <c r="B26" s="136" t="s">
        <v>83</v>
      </c>
      <c r="C26" s="131">
        <v>45163</v>
      </c>
      <c r="D26" s="132">
        <v>87.3</v>
      </c>
      <c r="E26" s="131">
        <v>6561</v>
      </c>
      <c r="F26" s="132">
        <v>12.7</v>
      </c>
      <c r="G26" s="131">
        <v>47745</v>
      </c>
      <c r="H26" s="132">
        <v>86.6</v>
      </c>
      <c r="I26" s="131">
        <v>7399</v>
      </c>
      <c r="J26" s="132">
        <v>13.4</v>
      </c>
      <c r="K26" s="131">
        <v>47576</v>
      </c>
      <c r="L26" s="132">
        <v>85.7</v>
      </c>
      <c r="M26" s="131">
        <v>7960</v>
      </c>
      <c r="N26" s="132">
        <v>14.3</v>
      </c>
      <c r="O26" s="131">
        <v>48953</v>
      </c>
      <c r="P26" s="132">
        <v>86</v>
      </c>
      <c r="Q26" s="131">
        <v>7985</v>
      </c>
      <c r="R26" s="132">
        <v>14</v>
      </c>
      <c r="S26" s="131">
        <v>47190</v>
      </c>
      <c r="T26" s="132">
        <v>85.5</v>
      </c>
      <c r="U26" s="131">
        <v>8008</v>
      </c>
      <c r="V26" s="132">
        <v>14.5</v>
      </c>
      <c r="W26" s="131">
        <v>48881</v>
      </c>
      <c r="X26" s="132">
        <v>85.7</v>
      </c>
      <c r="Y26" s="131">
        <v>8123</v>
      </c>
      <c r="Z26" s="132">
        <v>14.3</v>
      </c>
      <c r="AA26" s="131">
        <v>48468</v>
      </c>
      <c r="AB26" s="132">
        <v>86.1</v>
      </c>
      <c r="AC26" s="131">
        <v>7824</v>
      </c>
      <c r="AD26" s="132">
        <v>13.9</v>
      </c>
      <c r="AE26" s="131">
        <v>49018</v>
      </c>
      <c r="AF26" s="132">
        <v>85.6</v>
      </c>
      <c r="AG26" s="131">
        <v>8266</v>
      </c>
      <c r="AH26" s="132">
        <v>14.4</v>
      </c>
    </row>
    <row r="27" spans="1:34" x14ac:dyDescent="0.25">
      <c r="A27" s="130" t="s">
        <v>84</v>
      </c>
      <c r="B27" s="136" t="s">
        <v>85</v>
      </c>
      <c r="C27" s="131">
        <v>22378</v>
      </c>
      <c r="D27" s="132">
        <v>74.7</v>
      </c>
      <c r="E27" s="131">
        <v>7579</v>
      </c>
      <c r="F27" s="132">
        <v>25.3</v>
      </c>
      <c r="G27" s="131">
        <v>22904</v>
      </c>
      <c r="H27" s="132">
        <v>73.5</v>
      </c>
      <c r="I27" s="131">
        <v>8240</v>
      </c>
      <c r="J27" s="132">
        <v>26.5</v>
      </c>
      <c r="K27" s="131">
        <v>22896</v>
      </c>
      <c r="L27" s="132">
        <v>72.3</v>
      </c>
      <c r="M27" s="131">
        <v>8757</v>
      </c>
      <c r="N27" s="132">
        <v>27.7</v>
      </c>
      <c r="O27" s="131">
        <v>23376</v>
      </c>
      <c r="P27" s="132">
        <v>72</v>
      </c>
      <c r="Q27" s="131">
        <v>9109</v>
      </c>
      <c r="R27" s="132">
        <v>28</v>
      </c>
      <c r="S27" s="131">
        <v>23335</v>
      </c>
      <c r="T27" s="132">
        <v>71.2</v>
      </c>
      <c r="U27" s="131">
        <v>9421</v>
      </c>
      <c r="V27" s="132">
        <v>28.8</v>
      </c>
      <c r="W27" s="131">
        <v>23759</v>
      </c>
      <c r="X27" s="132">
        <v>71.599999999999994</v>
      </c>
      <c r="Y27" s="131">
        <v>9422</v>
      </c>
      <c r="Z27" s="132">
        <v>28.4</v>
      </c>
      <c r="AA27" s="131">
        <v>23764</v>
      </c>
      <c r="AB27" s="132">
        <v>70.599999999999994</v>
      </c>
      <c r="AC27" s="131">
        <v>9909</v>
      </c>
      <c r="AD27" s="132">
        <v>29.4</v>
      </c>
      <c r="AE27" s="131">
        <v>25454</v>
      </c>
      <c r="AF27" s="132">
        <v>72.599999999999994</v>
      </c>
      <c r="AG27" s="131">
        <v>9616</v>
      </c>
      <c r="AH27" s="132">
        <v>27.4</v>
      </c>
    </row>
    <row r="28" spans="1:34" x14ac:dyDescent="0.25">
      <c r="A28" s="130" t="s">
        <v>86</v>
      </c>
      <c r="B28" s="136" t="s">
        <v>87</v>
      </c>
      <c r="C28" s="131">
        <v>5973</v>
      </c>
      <c r="D28" s="132">
        <v>87.5</v>
      </c>
      <c r="E28" s="132">
        <v>851</v>
      </c>
      <c r="F28" s="132">
        <v>12.5</v>
      </c>
      <c r="G28" s="131">
        <v>6001</v>
      </c>
      <c r="H28" s="132">
        <v>87.6</v>
      </c>
      <c r="I28" s="132">
        <v>847</v>
      </c>
      <c r="J28" s="132">
        <v>12.4</v>
      </c>
      <c r="K28" s="131">
        <v>5929</v>
      </c>
      <c r="L28" s="132">
        <v>86.8</v>
      </c>
      <c r="M28" s="132">
        <v>901</v>
      </c>
      <c r="N28" s="132">
        <v>13.2</v>
      </c>
      <c r="O28" s="131">
        <v>6139</v>
      </c>
      <c r="P28" s="132">
        <v>86.6</v>
      </c>
      <c r="Q28" s="132">
        <v>949</v>
      </c>
      <c r="R28" s="132">
        <v>13.4</v>
      </c>
      <c r="S28" s="131">
        <v>6024</v>
      </c>
      <c r="T28" s="132">
        <v>87</v>
      </c>
      <c r="U28" s="132">
        <v>897</v>
      </c>
      <c r="V28" s="132">
        <v>13</v>
      </c>
      <c r="W28" s="131">
        <v>6000</v>
      </c>
      <c r="X28" s="132">
        <v>85.6</v>
      </c>
      <c r="Y28" s="131">
        <v>1007</v>
      </c>
      <c r="Z28" s="132">
        <v>14.4</v>
      </c>
      <c r="AA28" s="131">
        <v>6017</v>
      </c>
      <c r="AB28" s="132">
        <v>85.6</v>
      </c>
      <c r="AC28" s="131">
        <v>1008</v>
      </c>
      <c r="AD28" s="132">
        <v>14.4</v>
      </c>
      <c r="AE28" s="131">
        <v>6245</v>
      </c>
      <c r="AF28" s="132">
        <v>85.6</v>
      </c>
      <c r="AG28" s="131">
        <v>1055</v>
      </c>
      <c r="AH28" s="132">
        <v>14.4</v>
      </c>
    </row>
    <row r="29" spans="1:34" x14ac:dyDescent="0.25">
      <c r="A29" s="130" t="s">
        <v>88</v>
      </c>
      <c r="B29" s="136" t="s">
        <v>89</v>
      </c>
      <c r="C29" s="131">
        <v>42896</v>
      </c>
      <c r="D29" s="132">
        <v>78.099999999999994</v>
      </c>
      <c r="E29" s="131">
        <v>12061</v>
      </c>
      <c r="F29" s="132">
        <v>21.9</v>
      </c>
      <c r="G29" s="131">
        <v>44459</v>
      </c>
      <c r="H29" s="132">
        <v>78.2</v>
      </c>
      <c r="I29" s="131">
        <v>12365</v>
      </c>
      <c r="J29" s="132">
        <v>21.8</v>
      </c>
      <c r="K29" s="131">
        <v>44477</v>
      </c>
      <c r="L29" s="132">
        <v>77.7</v>
      </c>
      <c r="M29" s="131">
        <v>12755</v>
      </c>
      <c r="N29" s="132">
        <v>22.3</v>
      </c>
      <c r="O29" s="131">
        <v>45940</v>
      </c>
      <c r="P29" s="132">
        <v>78.099999999999994</v>
      </c>
      <c r="Q29" s="131">
        <v>12852</v>
      </c>
      <c r="R29" s="132">
        <v>21.9</v>
      </c>
      <c r="S29" s="131">
        <v>46442</v>
      </c>
      <c r="T29" s="132">
        <v>78.3</v>
      </c>
      <c r="U29" s="131">
        <v>12854</v>
      </c>
      <c r="V29" s="132">
        <v>21.7</v>
      </c>
      <c r="W29" s="131">
        <v>46249</v>
      </c>
      <c r="X29" s="132">
        <v>78.7</v>
      </c>
      <c r="Y29" s="131">
        <v>12521</v>
      </c>
      <c r="Z29" s="132">
        <v>21.3</v>
      </c>
      <c r="AA29" s="131">
        <v>46187</v>
      </c>
      <c r="AB29" s="132">
        <v>79.400000000000006</v>
      </c>
      <c r="AC29" s="131">
        <v>11956</v>
      </c>
      <c r="AD29" s="132">
        <v>20.6</v>
      </c>
      <c r="AE29" s="131">
        <v>46517</v>
      </c>
      <c r="AF29" s="132">
        <v>79.400000000000006</v>
      </c>
      <c r="AG29" s="131">
        <v>12052</v>
      </c>
      <c r="AH29" s="132">
        <v>20.6</v>
      </c>
    </row>
    <row r="30" spans="1:34" x14ac:dyDescent="0.25">
      <c r="A30" s="130" t="s">
        <v>90</v>
      </c>
      <c r="B30" s="136" t="s">
        <v>91</v>
      </c>
      <c r="C30" s="131">
        <v>26899</v>
      </c>
      <c r="D30" s="132">
        <v>75.400000000000006</v>
      </c>
      <c r="E30" s="131">
        <v>8765</v>
      </c>
      <c r="F30" s="132">
        <v>24.6</v>
      </c>
      <c r="G30" s="131">
        <v>27074</v>
      </c>
      <c r="H30" s="132">
        <v>76</v>
      </c>
      <c r="I30" s="131">
        <v>8540</v>
      </c>
      <c r="J30" s="132">
        <v>24</v>
      </c>
      <c r="K30" s="131">
        <v>26384</v>
      </c>
      <c r="L30" s="132">
        <v>73.8</v>
      </c>
      <c r="M30" s="131">
        <v>9359</v>
      </c>
      <c r="N30" s="132">
        <v>26.2</v>
      </c>
      <c r="O30" s="131">
        <v>26380</v>
      </c>
      <c r="P30" s="132">
        <v>73.2</v>
      </c>
      <c r="Q30" s="131">
        <v>9649</v>
      </c>
      <c r="R30" s="132">
        <v>26.8</v>
      </c>
      <c r="S30" s="131">
        <v>26694</v>
      </c>
      <c r="T30" s="132">
        <v>71.900000000000006</v>
      </c>
      <c r="U30" s="131">
        <v>10419</v>
      </c>
      <c r="V30" s="132">
        <v>28.1</v>
      </c>
      <c r="W30" s="131">
        <v>26459</v>
      </c>
      <c r="X30" s="132">
        <v>70.599999999999994</v>
      </c>
      <c r="Y30" s="131">
        <v>11023</v>
      </c>
      <c r="Z30" s="132">
        <v>29.4</v>
      </c>
      <c r="AA30" s="131">
        <v>26108</v>
      </c>
      <c r="AB30" s="132">
        <v>70.2</v>
      </c>
      <c r="AC30" s="131">
        <v>11078</v>
      </c>
      <c r="AD30" s="132">
        <v>29.8</v>
      </c>
      <c r="AE30" s="131">
        <v>26867</v>
      </c>
      <c r="AF30" s="132">
        <v>69.5</v>
      </c>
      <c r="AG30" s="131">
        <v>11786</v>
      </c>
      <c r="AH30" s="132">
        <v>30.5</v>
      </c>
    </row>
    <row r="31" spans="1:34" x14ac:dyDescent="0.25">
      <c r="A31" s="130" t="s">
        <v>92</v>
      </c>
      <c r="B31" s="136" t="s">
        <v>93</v>
      </c>
      <c r="C31" s="131">
        <v>28834</v>
      </c>
      <c r="D31" s="132">
        <v>73.7</v>
      </c>
      <c r="E31" s="131">
        <v>10288</v>
      </c>
      <c r="F31" s="132">
        <v>26.3</v>
      </c>
      <c r="G31" s="131">
        <v>29525</v>
      </c>
      <c r="H31" s="132">
        <v>73.3</v>
      </c>
      <c r="I31" s="131">
        <v>10761</v>
      </c>
      <c r="J31" s="132">
        <v>26.7</v>
      </c>
      <c r="K31" s="131">
        <v>29756</v>
      </c>
      <c r="L31" s="132">
        <v>72.8</v>
      </c>
      <c r="M31" s="131">
        <v>11104</v>
      </c>
      <c r="N31" s="132">
        <v>27.2</v>
      </c>
      <c r="O31" s="131">
        <v>29900</v>
      </c>
      <c r="P31" s="132">
        <v>72.599999999999994</v>
      </c>
      <c r="Q31" s="131">
        <v>11290</v>
      </c>
      <c r="R31" s="132">
        <v>27.4</v>
      </c>
      <c r="S31" s="131">
        <v>30076</v>
      </c>
      <c r="T31" s="132">
        <v>72.599999999999994</v>
      </c>
      <c r="U31" s="131">
        <v>11345</v>
      </c>
      <c r="V31" s="132">
        <v>27.4</v>
      </c>
      <c r="W31" s="131">
        <v>30233</v>
      </c>
      <c r="X31" s="132">
        <v>72.7</v>
      </c>
      <c r="Y31" s="131">
        <v>11334</v>
      </c>
      <c r="Z31" s="132">
        <v>27.3</v>
      </c>
      <c r="AA31" s="131">
        <v>30220</v>
      </c>
      <c r="AB31" s="132">
        <v>73.5</v>
      </c>
      <c r="AC31" s="131">
        <v>10879</v>
      </c>
      <c r="AD31" s="132">
        <v>26.5</v>
      </c>
      <c r="AE31" s="131">
        <v>29850</v>
      </c>
      <c r="AF31" s="132">
        <v>73.099999999999994</v>
      </c>
      <c r="AG31" s="131">
        <v>10980</v>
      </c>
      <c r="AH31" s="132">
        <v>26.9</v>
      </c>
    </row>
    <row r="32" spans="1:34" x14ac:dyDescent="0.25">
      <c r="A32" s="130" t="s">
        <v>94</v>
      </c>
      <c r="B32" s="136" t="s">
        <v>95</v>
      </c>
      <c r="C32" s="131">
        <v>9673</v>
      </c>
      <c r="D32" s="132">
        <v>70.5</v>
      </c>
      <c r="E32" s="131">
        <v>4041</v>
      </c>
      <c r="F32" s="132">
        <v>29.5</v>
      </c>
      <c r="G32" s="131">
        <v>9703</v>
      </c>
      <c r="H32" s="132">
        <v>68.900000000000006</v>
      </c>
      <c r="I32" s="131">
        <v>4372</v>
      </c>
      <c r="J32" s="132">
        <v>31.1</v>
      </c>
      <c r="K32" s="131">
        <v>9430</v>
      </c>
      <c r="L32" s="132">
        <v>67.900000000000006</v>
      </c>
      <c r="M32" s="131">
        <v>4463</v>
      </c>
      <c r="N32" s="132">
        <v>32.1</v>
      </c>
      <c r="O32" s="131">
        <v>9816</v>
      </c>
      <c r="P32" s="132">
        <v>67.599999999999994</v>
      </c>
      <c r="Q32" s="131">
        <v>4706</v>
      </c>
      <c r="R32" s="132">
        <v>32.4</v>
      </c>
      <c r="S32" s="131">
        <v>10175</v>
      </c>
      <c r="T32" s="132">
        <v>67.8</v>
      </c>
      <c r="U32" s="131">
        <v>4824</v>
      </c>
      <c r="V32" s="132">
        <v>32.200000000000003</v>
      </c>
      <c r="W32" s="131">
        <v>10849</v>
      </c>
      <c r="X32" s="132">
        <v>68.8</v>
      </c>
      <c r="Y32" s="131">
        <v>4922</v>
      </c>
      <c r="Z32" s="132">
        <v>31.2</v>
      </c>
      <c r="AA32" s="131">
        <v>11535</v>
      </c>
      <c r="AB32" s="132">
        <v>68.400000000000006</v>
      </c>
      <c r="AC32" s="131">
        <v>5325</v>
      </c>
      <c r="AD32" s="132">
        <v>31.6</v>
      </c>
      <c r="AE32" s="131">
        <v>11869</v>
      </c>
      <c r="AF32" s="132">
        <v>68.3</v>
      </c>
      <c r="AG32" s="131">
        <v>5499</v>
      </c>
      <c r="AH32" s="132">
        <v>31.7</v>
      </c>
    </row>
    <row r="33" spans="1:34" x14ac:dyDescent="0.25">
      <c r="A33" s="130" t="s">
        <v>96</v>
      </c>
      <c r="B33" s="136" t="s">
        <v>97</v>
      </c>
      <c r="C33" s="131">
        <v>4338</v>
      </c>
      <c r="D33" s="132">
        <v>82.8</v>
      </c>
      <c r="E33" s="132">
        <v>901</v>
      </c>
      <c r="F33" s="132">
        <v>17.2</v>
      </c>
      <c r="G33" s="131">
        <v>4720</v>
      </c>
      <c r="H33" s="132">
        <v>83.9</v>
      </c>
      <c r="I33" s="132">
        <v>903</v>
      </c>
      <c r="J33" s="132">
        <v>16.100000000000001</v>
      </c>
      <c r="K33" s="131">
        <v>4856</v>
      </c>
      <c r="L33" s="132">
        <v>82.3</v>
      </c>
      <c r="M33" s="131">
        <v>1044</v>
      </c>
      <c r="N33" s="132">
        <v>17.7</v>
      </c>
      <c r="O33" s="131">
        <v>4811</v>
      </c>
      <c r="P33" s="132">
        <v>82.7</v>
      </c>
      <c r="Q33" s="131">
        <v>1009</v>
      </c>
      <c r="R33" s="132">
        <v>17.3</v>
      </c>
      <c r="S33" s="131">
        <v>4845</v>
      </c>
      <c r="T33" s="132">
        <v>81.8</v>
      </c>
      <c r="U33" s="131">
        <v>1074</v>
      </c>
      <c r="V33" s="132">
        <v>18.2</v>
      </c>
      <c r="W33" s="131">
        <v>4719</v>
      </c>
      <c r="X33" s="132">
        <v>81</v>
      </c>
      <c r="Y33" s="131">
        <v>1105</v>
      </c>
      <c r="Z33" s="132">
        <v>19</v>
      </c>
      <c r="AA33" s="131">
        <v>5085</v>
      </c>
      <c r="AB33" s="132">
        <v>82.2</v>
      </c>
      <c r="AC33" s="131">
        <v>1101</v>
      </c>
      <c r="AD33" s="132">
        <v>17.8</v>
      </c>
      <c r="AE33" s="131">
        <v>4820</v>
      </c>
      <c r="AF33" s="132">
        <v>80.5</v>
      </c>
      <c r="AG33" s="131">
        <v>1171</v>
      </c>
      <c r="AH33" s="132">
        <v>19.5</v>
      </c>
    </row>
    <row r="34" spans="1:34" x14ac:dyDescent="0.25">
      <c r="A34" s="130" t="s">
        <v>100</v>
      </c>
      <c r="B34" s="136" t="s">
        <v>101</v>
      </c>
      <c r="C34" s="131">
        <v>38447</v>
      </c>
      <c r="D34" s="132">
        <v>80.2</v>
      </c>
      <c r="E34" s="131">
        <v>9520</v>
      </c>
      <c r="F34" s="132">
        <v>19.8</v>
      </c>
      <c r="G34" s="131">
        <v>39980</v>
      </c>
      <c r="H34" s="132">
        <v>79.2</v>
      </c>
      <c r="I34" s="131">
        <v>10526</v>
      </c>
      <c r="J34" s="132">
        <v>20.8</v>
      </c>
      <c r="K34" s="131">
        <v>40440</v>
      </c>
      <c r="L34" s="132">
        <v>78.8</v>
      </c>
      <c r="M34" s="131">
        <v>10889</v>
      </c>
      <c r="N34" s="132">
        <v>21.2</v>
      </c>
      <c r="O34" s="131">
        <v>40987</v>
      </c>
      <c r="P34" s="132">
        <v>78</v>
      </c>
      <c r="Q34" s="131">
        <v>11536</v>
      </c>
      <c r="R34" s="132">
        <v>22</v>
      </c>
      <c r="S34" s="131">
        <v>41480</v>
      </c>
      <c r="T34" s="132">
        <v>76.8</v>
      </c>
      <c r="U34" s="131">
        <v>12514</v>
      </c>
      <c r="V34" s="132">
        <v>23.2</v>
      </c>
      <c r="W34" s="131">
        <v>41747</v>
      </c>
      <c r="X34" s="132">
        <v>75.7</v>
      </c>
      <c r="Y34" s="131">
        <v>13406</v>
      </c>
      <c r="Z34" s="132">
        <v>24.3</v>
      </c>
      <c r="AA34" s="131">
        <v>42190</v>
      </c>
      <c r="AB34" s="132">
        <v>75.3</v>
      </c>
      <c r="AC34" s="131">
        <v>13876</v>
      </c>
      <c r="AD34" s="132">
        <v>24.7</v>
      </c>
      <c r="AE34" s="131">
        <v>43011</v>
      </c>
      <c r="AF34" s="132">
        <v>74.7</v>
      </c>
      <c r="AG34" s="131">
        <v>14604</v>
      </c>
      <c r="AH34" s="132">
        <v>25.3</v>
      </c>
    </row>
    <row r="35" spans="1:34" x14ac:dyDescent="0.25">
      <c r="A35" s="130" t="s">
        <v>102</v>
      </c>
      <c r="B35" s="136" t="s">
        <v>103</v>
      </c>
      <c r="C35" s="131">
        <v>4438</v>
      </c>
      <c r="D35" s="132">
        <v>81.3</v>
      </c>
      <c r="E35" s="131">
        <v>1022</v>
      </c>
      <c r="F35" s="132">
        <v>18.7</v>
      </c>
      <c r="G35" s="131">
        <v>4506</v>
      </c>
      <c r="H35" s="132">
        <v>80.900000000000006</v>
      </c>
      <c r="I35" s="131">
        <v>1065</v>
      </c>
      <c r="J35" s="132">
        <v>19.100000000000001</v>
      </c>
      <c r="K35" s="131">
        <v>4712</v>
      </c>
      <c r="L35" s="132">
        <v>79.599999999999994</v>
      </c>
      <c r="M35" s="131">
        <v>1206</v>
      </c>
      <c r="N35" s="132">
        <v>20.399999999999999</v>
      </c>
      <c r="O35" s="131">
        <v>4719</v>
      </c>
      <c r="P35" s="132">
        <v>80</v>
      </c>
      <c r="Q35" s="131">
        <v>1180</v>
      </c>
      <c r="R35" s="132">
        <v>20</v>
      </c>
      <c r="S35" s="131">
        <v>4682</v>
      </c>
      <c r="T35" s="132">
        <v>78.7</v>
      </c>
      <c r="U35" s="131">
        <v>1266</v>
      </c>
      <c r="V35" s="132">
        <v>21.3</v>
      </c>
      <c r="W35" s="131">
        <v>4745</v>
      </c>
      <c r="X35" s="132">
        <v>79.7</v>
      </c>
      <c r="Y35" s="131">
        <v>1209</v>
      </c>
      <c r="Z35" s="132">
        <v>20.3</v>
      </c>
      <c r="AA35" s="131">
        <v>4817</v>
      </c>
      <c r="AB35" s="132">
        <v>78.8</v>
      </c>
      <c r="AC35" s="131">
        <v>1300</v>
      </c>
      <c r="AD35" s="132">
        <v>21.2</v>
      </c>
      <c r="AE35" s="131">
        <v>4754</v>
      </c>
      <c r="AF35" s="132">
        <v>77.8</v>
      </c>
      <c r="AG35" s="131">
        <v>1358</v>
      </c>
      <c r="AH35" s="132">
        <v>22.2</v>
      </c>
    </row>
    <row r="36" spans="1:34" x14ac:dyDescent="0.25">
      <c r="A36" s="130" t="s">
        <v>104</v>
      </c>
      <c r="B36" s="136" t="s">
        <v>105</v>
      </c>
      <c r="C36" s="131">
        <v>10853</v>
      </c>
      <c r="D36" s="132">
        <v>77.2</v>
      </c>
      <c r="E36" s="131">
        <v>3205</v>
      </c>
      <c r="F36" s="132">
        <v>22.8</v>
      </c>
      <c r="G36" s="131">
        <v>11394</v>
      </c>
      <c r="H36" s="132">
        <v>78.2</v>
      </c>
      <c r="I36" s="131">
        <v>3169</v>
      </c>
      <c r="J36" s="132">
        <v>21.8</v>
      </c>
      <c r="K36" s="131">
        <v>11135</v>
      </c>
      <c r="L36" s="132">
        <v>77.3</v>
      </c>
      <c r="M36" s="131">
        <v>3278</v>
      </c>
      <c r="N36" s="132">
        <v>22.7</v>
      </c>
      <c r="O36" s="131">
        <v>11239</v>
      </c>
      <c r="P36" s="132">
        <v>76.8</v>
      </c>
      <c r="Q36" s="131">
        <v>3397</v>
      </c>
      <c r="R36" s="132">
        <v>23.2</v>
      </c>
      <c r="S36" s="131">
        <v>11234</v>
      </c>
      <c r="T36" s="132">
        <v>77.5</v>
      </c>
      <c r="U36" s="131">
        <v>3262</v>
      </c>
      <c r="V36" s="132">
        <v>22.5</v>
      </c>
      <c r="W36" s="131">
        <v>11649</v>
      </c>
      <c r="X36" s="132">
        <v>78.400000000000006</v>
      </c>
      <c r="Y36" s="131">
        <v>3201</v>
      </c>
      <c r="Z36" s="132">
        <v>21.6</v>
      </c>
      <c r="AA36" s="131">
        <v>11726</v>
      </c>
      <c r="AB36" s="132">
        <v>78.5</v>
      </c>
      <c r="AC36" s="131">
        <v>3203</v>
      </c>
      <c r="AD36" s="132">
        <v>21.5</v>
      </c>
      <c r="AE36" s="131">
        <v>11493</v>
      </c>
      <c r="AF36" s="132">
        <v>77.7</v>
      </c>
      <c r="AG36" s="131">
        <v>3307</v>
      </c>
      <c r="AH36" s="132">
        <v>22.3</v>
      </c>
    </row>
    <row r="37" spans="1:34" x14ac:dyDescent="0.25">
      <c r="A37" s="130" t="s">
        <v>106</v>
      </c>
      <c r="B37" s="136" t="s">
        <v>107</v>
      </c>
      <c r="C37" s="131">
        <v>7765</v>
      </c>
      <c r="D37" s="132">
        <v>82.1</v>
      </c>
      <c r="E37" s="131">
        <v>1693</v>
      </c>
      <c r="F37" s="132">
        <v>17.899999999999999</v>
      </c>
      <c r="G37" s="131">
        <v>8164</v>
      </c>
      <c r="H37" s="132">
        <v>80.099999999999994</v>
      </c>
      <c r="I37" s="131">
        <v>2034</v>
      </c>
      <c r="J37" s="132">
        <v>19.899999999999999</v>
      </c>
      <c r="K37" s="131">
        <v>8901</v>
      </c>
      <c r="L37" s="132">
        <v>75.400000000000006</v>
      </c>
      <c r="M37" s="131">
        <v>2897</v>
      </c>
      <c r="N37" s="132">
        <v>24.6</v>
      </c>
      <c r="O37" s="131">
        <v>9671</v>
      </c>
      <c r="P37" s="132">
        <v>74.400000000000006</v>
      </c>
      <c r="Q37" s="131">
        <v>3322</v>
      </c>
      <c r="R37" s="132">
        <v>25.6</v>
      </c>
      <c r="S37" s="131">
        <v>10484</v>
      </c>
      <c r="T37" s="132">
        <v>67.5</v>
      </c>
      <c r="U37" s="131">
        <v>5055</v>
      </c>
      <c r="V37" s="132">
        <v>32.5</v>
      </c>
      <c r="W37" s="131">
        <v>11985</v>
      </c>
      <c r="X37" s="132">
        <v>65.599999999999994</v>
      </c>
      <c r="Y37" s="131">
        <v>6294</v>
      </c>
      <c r="Z37" s="132">
        <v>34.4</v>
      </c>
      <c r="AA37" s="131">
        <v>13339</v>
      </c>
      <c r="AB37" s="132">
        <v>66.400000000000006</v>
      </c>
      <c r="AC37" s="131">
        <v>6744</v>
      </c>
      <c r="AD37" s="132">
        <v>33.6</v>
      </c>
      <c r="AE37" s="131">
        <v>13940</v>
      </c>
      <c r="AF37" s="132">
        <v>62.9</v>
      </c>
      <c r="AG37" s="131">
        <v>8212</v>
      </c>
      <c r="AH37" s="132">
        <v>37.1</v>
      </c>
    </row>
    <row r="38" spans="1:34" x14ac:dyDescent="0.25">
      <c r="A38" s="130" t="s">
        <v>108</v>
      </c>
      <c r="B38" s="136" t="s">
        <v>109</v>
      </c>
      <c r="C38" s="131">
        <v>29063</v>
      </c>
      <c r="D38" s="132">
        <v>73.599999999999994</v>
      </c>
      <c r="E38" s="131">
        <v>10420</v>
      </c>
      <c r="F38" s="132">
        <v>26.4</v>
      </c>
      <c r="G38" s="131">
        <v>30571</v>
      </c>
      <c r="H38" s="132">
        <v>73.2</v>
      </c>
      <c r="I38" s="131">
        <v>11189</v>
      </c>
      <c r="J38" s="132">
        <v>26.8</v>
      </c>
      <c r="K38" s="131">
        <v>30490</v>
      </c>
      <c r="L38" s="132">
        <v>71.900000000000006</v>
      </c>
      <c r="M38" s="131">
        <v>11917</v>
      </c>
      <c r="N38" s="132">
        <v>28.1</v>
      </c>
      <c r="O38" s="131">
        <v>31484</v>
      </c>
      <c r="P38" s="132">
        <v>72.599999999999994</v>
      </c>
      <c r="Q38" s="131">
        <v>11896</v>
      </c>
      <c r="R38" s="132">
        <v>27.4</v>
      </c>
      <c r="S38" s="131">
        <v>31898</v>
      </c>
      <c r="T38" s="132">
        <v>71.5</v>
      </c>
      <c r="U38" s="131">
        <v>12713</v>
      </c>
      <c r="V38" s="132">
        <v>28.5</v>
      </c>
      <c r="W38" s="131">
        <v>32379</v>
      </c>
      <c r="X38" s="132">
        <v>71.7</v>
      </c>
      <c r="Y38" s="131">
        <v>12759</v>
      </c>
      <c r="Z38" s="132">
        <v>28.3</v>
      </c>
      <c r="AA38" s="131">
        <v>31845</v>
      </c>
      <c r="AB38" s="132">
        <v>70.7</v>
      </c>
      <c r="AC38" s="131">
        <v>13186</v>
      </c>
      <c r="AD38" s="132">
        <v>29.3</v>
      </c>
      <c r="AE38" s="131">
        <v>32673</v>
      </c>
      <c r="AF38" s="132">
        <v>71.8</v>
      </c>
      <c r="AG38" s="131">
        <v>12860</v>
      </c>
      <c r="AH38" s="132">
        <v>28.2</v>
      </c>
    </row>
    <row r="39" spans="1:34" x14ac:dyDescent="0.25">
      <c r="A39" s="130" t="s">
        <v>110</v>
      </c>
      <c r="B39" s="136" t="s">
        <v>111</v>
      </c>
      <c r="C39" s="131">
        <v>5257</v>
      </c>
      <c r="D39" s="132">
        <v>74.3</v>
      </c>
      <c r="E39" s="131">
        <v>1821</v>
      </c>
      <c r="F39" s="132">
        <v>25.7</v>
      </c>
      <c r="G39" s="131">
        <v>5744</v>
      </c>
      <c r="H39" s="132">
        <v>74.5</v>
      </c>
      <c r="I39" s="131">
        <v>1967</v>
      </c>
      <c r="J39" s="132">
        <v>25.5</v>
      </c>
      <c r="K39" s="131">
        <v>5674</v>
      </c>
      <c r="L39" s="132">
        <v>71.099999999999994</v>
      </c>
      <c r="M39" s="131">
        <v>2303</v>
      </c>
      <c r="N39" s="132">
        <v>28.9</v>
      </c>
      <c r="O39" s="131">
        <v>5875</v>
      </c>
      <c r="P39" s="132">
        <v>69</v>
      </c>
      <c r="Q39" s="131">
        <v>2638</v>
      </c>
      <c r="R39" s="132">
        <v>31</v>
      </c>
      <c r="S39" s="131">
        <v>5870</v>
      </c>
      <c r="T39" s="132">
        <v>67.2</v>
      </c>
      <c r="U39" s="131">
        <v>2861</v>
      </c>
      <c r="V39" s="132">
        <v>32.799999999999997</v>
      </c>
      <c r="W39" s="131">
        <v>5803</v>
      </c>
      <c r="X39" s="132">
        <v>66.099999999999994</v>
      </c>
      <c r="Y39" s="131">
        <v>2979</v>
      </c>
      <c r="Z39" s="132">
        <v>33.9</v>
      </c>
      <c r="AA39" s="131">
        <v>5184</v>
      </c>
      <c r="AB39" s="132">
        <v>63</v>
      </c>
      <c r="AC39" s="131">
        <v>3045</v>
      </c>
      <c r="AD39" s="132">
        <v>37</v>
      </c>
      <c r="AE39" s="131">
        <v>5022</v>
      </c>
      <c r="AF39" s="132">
        <v>62.6</v>
      </c>
      <c r="AG39" s="131">
        <v>3000</v>
      </c>
      <c r="AH39" s="132">
        <v>37.4</v>
      </c>
    </row>
    <row r="40" spans="1:34" x14ac:dyDescent="0.25">
      <c r="A40" s="130" t="s">
        <v>112</v>
      </c>
      <c r="B40" s="136" t="s">
        <v>113</v>
      </c>
      <c r="C40" s="131">
        <v>5150</v>
      </c>
      <c r="D40" s="132">
        <v>73</v>
      </c>
      <c r="E40" s="131">
        <v>1900</v>
      </c>
      <c r="F40" s="132">
        <v>27</v>
      </c>
      <c r="G40" s="131">
        <v>5455</v>
      </c>
      <c r="H40" s="132">
        <v>75</v>
      </c>
      <c r="I40" s="131">
        <v>1816</v>
      </c>
      <c r="J40" s="132">
        <v>25</v>
      </c>
      <c r="K40" s="131">
        <v>5581</v>
      </c>
      <c r="L40" s="132">
        <v>73.5</v>
      </c>
      <c r="M40" s="131">
        <v>2012</v>
      </c>
      <c r="N40" s="132">
        <v>26.5</v>
      </c>
      <c r="O40" s="131">
        <v>5790</v>
      </c>
      <c r="P40" s="132">
        <v>72.2</v>
      </c>
      <c r="Q40" s="131">
        <v>2228</v>
      </c>
      <c r="R40" s="132">
        <v>27.8</v>
      </c>
      <c r="S40" s="131">
        <v>6281</v>
      </c>
      <c r="T40" s="132">
        <v>72.8</v>
      </c>
      <c r="U40" s="131">
        <v>2343</v>
      </c>
      <c r="V40" s="132">
        <v>27.2</v>
      </c>
      <c r="W40" s="131">
        <v>6767</v>
      </c>
      <c r="X40" s="132">
        <v>72</v>
      </c>
      <c r="Y40" s="131">
        <v>2637</v>
      </c>
      <c r="Z40" s="132">
        <v>28</v>
      </c>
      <c r="AA40" s="131">
        <v>7106</v>
      </c>
      <c r="AB40" s="132">
        <v>72.8</v>
      </c>
      <c r="AC40" s="131">
        <v>2652</v>
      </c>
      <c r="AD40" s="132">
        <v>27.2</v>
      </c>
      <c r="AE40" s="131">
        <v>7162</v>
      </c>
      <c r="AF40" s="132">
        <v>71.400000000000006</v>
      </c>
      <c r="AG40" s="131">
        <v>2867</v>
      </c>
      <c r="AH40" s="132">
        <v>28.6</v>
      </c>
    </row>
    <row r="41" spans="1:34" x14ac:dyDescent="0.25">
      <c r="A41" s="130" t="s">
        <v>114</v>
      </c>
      <c r="B41" s="136" t="s">
        <v>115</v>
      </c>
      <c r="C41" s="131">
        <v>97613</v>
      </c>
      <c r="D41" s="132">
        <v>75.8</v>
      </c>
      <c r="E41" s="131">
        <v>31205</v>
      </c>
      <c r="F41" s="132">
        <v>24.2</v>
      </c>
      <c r="G41" s="131">
        <v>98885</v>
      </c>
      <c r="H41" s="132">
        <v>75</v>
      </c>
      <c r="I41" s="131">
        <v>32926</v>
      </c>
      <c r="J41" s="132">
        <v>25</v>
      </c>
      <c r="K41" s="131">
        <v>99334</v>
      </c>
      <c r="L41" s="132">
        <v>75.099999999999994</v>
      </c>
      <c r="M41" s="131">
        <v>33023</v>
      </c>
      <c r="N41" s="132">
        <v>24.9</v>
      </c>
      <c r="O41" s="132">
        <v>101441</v>
      </c>
      <c r="P41" s="132">
        <v>75.2</v>
      </c>
      <c r="Q41" s="131">
        <v>33498</v>
      </c>
      <c r="R41" s="132">
        <v>24.8</v>
      </c>
      <c r="S41" s="132">
        <v>102618</v>
      </c>
      <c r="T41" s="132">
        <v>75.2</v>
      </c>
      <c r="U41" s="131">
        <v>33804</v>
      </c>
      <c r="V41" s="132">
        <v>24.8</v>
      </c>
      <c r="W41" s="132">
        <v>101518</v>
      </c>
      <c r="X41" s="132">
        <v>74.5</v>
      </c>
      <c r="Y41" s="131">
        <v>34744</v>
      </c>
      <c r="Z41" s="132">
        <v>25.5</v>
      </c>
      <c r="AA41" s="132">
        <v>104301</v>
      </c>
      <c r="AB41" s="132">
        <v>74.3</v>
      </c>
      <c r="AC41" s="131">
        <v>36092</v>
      </c>
      <c r="AD41" s="132">
        <v>25.7</v>
      </c>
      <c r="AE41" s="132">
        <v>107400</v>
      </c>
      <c r="AF41" s="132">
        <v>74.5</v>
      </c>
      <c r="AG41" s="131">
        <v>36810</v>
      </c>
      <c r="AH41" s="132">
        <v>25.5</v>
      </c>
    </row>
    <row r="42" spans="1:34" x14ac:dyDescent="0.25">
      <c r="A42" s="130" t="s">
        <v>116</v>
      </c>
      <c r="B42" s="136" t="s">
        <v>117</v>
      </c>
      <c r="C42" s="131">
        <v>53007</v>
      </c>
      <c r="D42" s="132">
        <v>82.7</v>
      </c>
      <c r="E42" s="131">
        <v>11063</v>
      </c>
      <c r="F42" s="132">
        <v>17.3</v>
      </c>
      <c r="G42" s="131">
        <v>55266</v>
      </c>
      <c r="H42" s="132">
        <v>82.4</v>
      </c>
      <c r="I42" s="131">
        <v>11767</v>
      </c>
      <c r="J42" s="132">
        <v>17.600000000000001</v>
      </c>
      <c r="K42" s="131">
        <v>55395</v>
      </c>
      <c r="L42" s="132">
        <v>81.3</v>
      </c>
      <c r="M42" s="131">
        <v>12725</v>
      </c>
      <c r="N42" s="132">
        <v>18.7</v>
      </c>
      <c r="O42" s="131">
        <v>55017</v>
      </c>
      <c r="P42" s="132">
        <v>80.400000000000006</v>
      </c>
      <c r="Q42" s="131">
        <v>13383</v>
      </c>
      <c r="R42" s="132">
        <v>19.600000000000001</v>
      </c>
      <c r="S42" s="131">
        <v>56635</v>
      </c>
      <c r="T42" s="132">
        <v>80.7</v>
      </c>
      <c r="U42" s="131">
        <v>13511</v>
      </c>
      <c r="V42" s="132">
        <v>19.3</v>
      </c>
      <c r="W42" s="131">
        <v>56325</v>
      </c>
      <c r="X42" s="132">
        <v>80</v>
      </c>
      <c r="Y42" s="131">
        <v>14118</v>
      </c>
      <c r="Z42" s="132">
        <v>20</v>
      </c>
      <c r="AA42" s="131">
        <v>56682</v>
      </c>
      <c r="AB42" s="132">
        <v>79.5</v>
      </c>
      <c r="AC42" s="131">
        <v>14629</v>
      </c>
      <c r="AD42" s="132">
        <v>20.5</v>
      </c>
      <c r="AE42" s="131">
        <v>56743</v>
      </c>
      <c r="AF42" s="132">
        <v>79.400000000000006</v>
      </c>
      <c r="AG42" s="131">
        <v>14766</v>
      </c>
      <c r="AH42" s="132">
        <v>20.6</v>
      </c>
    </row>
    <row r="43" spans="1:34" x14ac:dyDescent="0.25">
      <c r="A43" s="130" t="s">
        <v>118</v>
      </c>
      <c r="B43" s="136" t="s">
        <v>119</v>
      </c>
      <c r="C43" s="131">
        <v>12895</v>
      </c>
      <c r="D43" s="132">
        <v>72.2</v>
      </c>
      <c r="E43" s="131">
        <v>4961</v>
      </c>
      <c r="F43" s="132">
        <v>27.8</v>
      </c>
      <c r="G43" s="131">
        <v>14139</v>
      </c>
      <c r="H43" s="132">
        <v>72.400000000000006</v>
      </c>
      <c r="I43" s="131">
        <v>5396</v>
      </c>
      <c r="J43" s="132">
        <v>27.6</v>
      </c>
      <c r="K43" s="131">
        <v>14288</v>
      </c>
      <c r="L43" s="132">
        <v>72</v>
      </c>
      <c r="M43" s="131">
        <v>5550</v>
      </c>
      <c r="N43" s="132">
        <v>28</v>
      </c>
      <c r="O43" s="131">
        <v>14508</v>
      </c>
      <c r="P43" s="132">
        <v>71</v>
      </c>
      <c r="Q43" s="131">
        <v>5935</v>
      </c>
      <c r="R43" s="132">
        <v>29</v>
      </c>
      <c r="S43" s="131">
        <v>15187</v>
      </c>
      <c r="T43" s="132">
        <v>72.2</v>
      </c>
      <c r="U43" s="131">
        <v>5840</v>
      </c>
      <c r="V43" s="132">
        <v>27.8</v>
      </c>
      <c r="W43" s="131">
        <v>14730</v>
      </c>
      <c r="X43" s="132">
        <v>71.7</v>
      </c>
      <c r="Y43" s="131">
        <v>5812</v>
      </c>
      <c r="Z43" s="132">
        <v>28.3</v>
      </c>
      <c r="AA43" s="131">
        <v>14976</v>
      </c>
      <c r="AB43" s="132">
        <v>72.3</v>
      </c>
      <c r="AC43" s="131">
        <v>5743</v>
      </c>
      <c r="AD43" s="132">
        <v>27.7</v>
      </c>
      <c r="AE43" s="131">
        <v>15303</v>
      </c>
      <c r="AF43" s="132">
        <v>72.8</v>
      </c>
      <c r="AG43" s="131">
        <v>5724</v>
      </c>
      <c r="AH43" s="132">
        <v>27.2</v>
      </c>
    </row>
    <row r="44" spans="1:34" x14ac:dyDescent="0.25">
      <c r="A44" s="130" t="s">
        <v>120</v>
      </c>
      <c r="B44" s="136" t="s">
        <v>121</v>
      </c>
      <c r="C44" s="131">
        <v>15880</v>
      </c>
      <c r="D44" s="132">
        <v>78.099999999999994</v>
      </c>
      <c r="E44" s="131">
        <v>4440</v>
      </c>
      <c r="F44" s="132">
        <v>21.9</v>
      </c>
      <c r="G44" s="131">
        <v>16405</v>
      </c>
      <c r="H44" s="132">
        <v>77.2</v>
      </c>
      <c r="I44" s="131">
        <v>4844</v>
      </c>
      <c r="J44" s="132">
        <v>22.8</v>
      </c>
      <c r="K44" s="131">
        <v>16086</v>
      </c>
      <c r="L44" s="132">
        <v>76.3</v>
      </c>
      <c r="M44" s="131">
        <v>4997</v>
      </c>
      <c r="N44" s="132">
        <v>23.7</v>
      </c>
      <c r="O44" s="131">
        <v>16155</v>
      </c>
      <c r="P44" s="132">
        <v>75.400000000000006</v>
      </c>
      <c r="Q44" s="131">
        <v>5284</v>
      </c>
      <c r="R44" s="132">
        <v>24.6</v>
      </c>
      <c r="S44" s="131">
        <v>16528</v>
      </c>
      <c r="T44" s="132">
        <v>74.3</v>
      </c>
      <c r="U44" s="131">
        <v>5707</v>
      </c>
      <c r="V44" s="132">
        <v>25.7</v>
      </c>
      <c r="W44" s="131">
        <v>17126</v>
      </c>
      <c r="X44" s="132">
        <v>74.8</v>
      </c>
      <c r="Y44" s="131">
        <v>5773</v>
      </c>
      <c r="Z44" s="132">
        <v>25.2</v>
      </c>
      <c r="AA44" s="131">
        <v>17234</v>
      </c>
      <c r="AB44" s="132">
        <v>74.400000000000006</v>
      </c>
      <c r="AC44" s="131">
        <v>5932</v>
      </c>
      <c r="AD44" s="132">
        <v>25.6</v>
      </c>
      <c r="AE44" s="131">
        <v>17074</v>
      </c>
      <c r="AF44" s="132">
        <v>73.599999999999994</v>
      </c>
      <c r="AG44" s="131">
        <v>6123</v>
      </c>
      <c r="AH44" s="132">
        <v>26.4</v>
      </c>
    </row>
    <row r="45" spans="1:34" x14ac:dyDescent="0.25">
      <c r="A45" s="130" t="s">
        <v>122</v>
      </c>
      <c r="B45" s="136" t="s">
        <v>123</v>
      </c>
      <c r="C45" s="131">
        <v>74773</v>
      </c>
      <c r="D45" s="132">
        <v>87.2</v>
      </c>
      <c r="E45" s="131">
        <v>10983</v>
      </c>
      <c r="F45" s="132">
        <v>12.8</v>
      </c>
      <c r="G45" s="131">
        <v>75966</v>
      </c>
      <c r="H45" s="132">
        <v>87.2</v>
      </c>
      <c r="I45" s="131">
        <v>11131</v>
      </c>
      <c r="J45" s="132">
        <v>12.8</v>
      </c>
      <c r="K45" s="131">
        <v>77332</v>
      </c>
      <c r="L45" s="132">
        <v>87.2</v>
      </c>
      <c r="M45" s="131">
        <v>11337</v>
      </c>
      <c r="N45" s="132">
        <v>12.8</v>
      </c>
      <c r="O45" s="131">
        <v>76338</v>
      </c>
      <c r="P45" s="132">
        <v>86.7</v>
      </c>
      <c r="Q45" s="131">
        <v>11732</v>
      </c>
      <c r="R45" s="132">
        <v>13.3</v>
      </c>
      <c r="S45" s="131">
        <v>75049</v>
      </c>
      <c r="T45" s="132">
        <v>86.4</v>
      </c>
      <c r="U45" s="131">
        <v>11835</v>
      </c>
      <c r="V45" s="132">
        <v>13.6</v>
      </c>
      <c r="W45" s="131">
        <v>74389</v>
      </c>
      <c r="X45" s="132">
        <v>86.5</v>
      </c>
      <c r="Y45" s="131">
        <v>11637</v>
      </c>
      <c r="Z45" s="132">
        <v>13.5</v>
      </c>
      <c r="AA45" s="131">
        <v>73205</v>
      </c>
      <c r="AB45" s="132">
        <v>86.2</v>
      </c>
      <c r="AC45" s="131">
        <v>11697</v>
      </c>
      <c r="AD45" s="132">
        <v>13.8</v>
      </c>
      <c r="AE45" s="131">
        <v>74301</v>
      </c>
      <c r="AF45" s="132">
        <v>86.6</v>
      </c>
      <c r="AG45" s="131">
        <v>11539</v>
      </c>
      <c r="AH45" s="132">
        <v>13.4</v>
      </c>
    </row>
    <row r="46" spans="1:34" x14ac:dyDescent="0.25">
      <c r="A46" s="130" t="s">
        <v>124</v>
      </c>
      <c r="B46" s="136" t="s">
        <v>125</v>
      </c>
      <c r="C46" s="131">
        <v>8064</v>
      </c>
      <c r="D46" s="132">
        <v>91.7</v>
      </c>
      <c r="E46" s="132">
        <v>727</v>
      </c>
      <c r="F46" s="132">
        <v>8.3000000000000007</v>
      </c>
      <c r="G46" s="131">
        <v>8590</v>
      </c>
      <c r="H46" s="132">
        <v>90.7</v>
      </c>
      <c r="I46" s="132">
        <v>886</v>
      </c>
      <c r="J46" s="132">
        <v>9.3000000000000007</v>
      </c>
      <c r="K46" s="131">
        <v>9125</v>
      </c>
      <c r="L46" s="132">
        <v>90.3</v>
      </c>
      <c r="M46" s="132">
        <v>975</v>
      </c>
      <c r="N46" s="132">
        <v>9.6999999999999993</v>
      </c>
      <c r="O46" s="131">
        <v>9197</v>
      </c>
      <c r="P46" s="132">
        <v>89.2</v>
      </c>
      <c r="Q46" s="131">
        <v>1114</v>
      </c>
      <c r="R46" s="132">
        <v>10.8</v>
      </c>
      <c r="S46" s="131">
        <v>9221</v>
      </c>
      <c r="T46" s="132">
        <v>88</v>
      </c>
      <c r="U46" s="131">
        <v>1253</v>
      </c>
      <c r="V46" s="132">
        <v>12</v>
      </c>
      <c r="W46" s="131">
        <v>8747</v>
      </c>
      <c r="X46" s="132">
        <v>87.1</v>
      </c>
      <c r="Y46" s="131">
        <v>1293</v>
      </c>
      <c r="Z46" s="132">
        <v>12.9</v>
      </c>
      <c r="AA46" s="131">
        <v>9304</v>
      </c>
      <c r="AB46" s="132">
        <v>86.4</v>
      </c>
      <c r="AC46" s="131">
        <v>1467</v>
      </c>
      <c r="AD46" s="132">
        <v>13.6</v>
      </c>
      <c r="AE46" s="131">
        <v>9518</v>
      </c>
      <c r="AF46" s="132">
        <v>88</v>
      </c>
      <c r="AG46" s="131">
        <v>1295</v>
      </c>
      <c r="AH46" s="132">
        <v>12</v>
      </c>
    </row>
    <row r="47" spans="1:34" x14ac:dyDescent="0.25">
      <c r="A47" s="130" t="s">
        <v>126</v>
      </c>
      <c r="B47" s="136" t="s">
        <v>127</v>
      </c>
      <c r="C47" s="131">
        <v>19442</v>
      </c>
      <c r="D47" s="132">
        <v>86</v>
      </c>
      <c r="E47" s="131">
        <v>3157</v>
      </c>
      <c r="F47" s="132">
        <v>14</v>
      </c>
      <c r="G47" s="131">
        <v>19536</v>
      </c>
      <c r="H47" s="132">
        <v>85.1</v>
      </c>
      <c r="I47" s="131">
        <v>3432</v>
      </c>
      <c r="J47" s="132">
        <v>14.9</v>
      </c>
      <c r="K47" s="131">
        <v>20453</v>
      </c>
      <c r="L47" s="132">
        <v>86.3</v>
      </c>
      <c r="M47" s="131">
        <v>3249</v>
      </c>
      <c r="N47" s="132">
        <v>13.7</v>
      </c>
      <c r="O47" s="131">
        <v>20726</v>
      </c>
      <c r="P47" s="132">
        <v>86.3</v>
      </c>
      <c r="Q47" s="131">
        <v>3287</v>
      </c>
      <c r="R47" s="132">
        <v>13.7</v>
      </c>
      <c r="S47" s="131">
        <v>20544</v>
      </c>
      <c r="T47" s="132">
        <v>85</v>
      </c>
      <c r="U47" s="131">
        <v>3629</v>
      </c>
      <c r="V47" s="132">
        <v>15</v>
      </c>
      <c r="W47" s="131">
        <v>21437</v>
      </c>
      <c r="X47" s="132">
        <v>86</v>
      </c>
      <c r="Y47" s="131">
        <v>3502</v>
      </c>
      <c r="Z47" s="132">
        <v>14</v>
      </c>
      <c r="AA47" s="131">
        <v>21560</v>
      </c>
      <c r="AB47" s="132">
        <v>85.7</v>
      </c>
      <c r="AC47" s="131">
        <v>3609</v>
      </c>
      <c r="AD47" s="132">
        <v>14.3</v>
      </c>
      <c r="AE47" s="131">
        <v>22262</v>
      </c>
      <c r="AF47" s="132">
        <v>85.7</v>
      </c>
      <c r="AG47" s="131">
        <v>3708</v>
      </c>
      <c r="AH47" s="132">
        <v>14.3</v>
      </c>
    </row>
    <row r="48" spans="1:34" x14ac:dyDescent="0.25">
      <c r="A48" s="130" t="s">
        <v>128</v>
      </c>
      <c r="B48" s="136" t="s">
        <v>129</v>
      </c>
      <c r="C48" s="131">
        <v>4419</v>
      </c>
      <c r="D48" s="132">
        <v>85.8</v>
      </c>
      <c r="E48" s="132">
        <v>734</v>
      </c>
      <c r="F48" s="132">
        <v>14.2</v>
      </c>
      <c r="G48" s="131">
        <v>4275</v>
      </c>
      <c r="H48" s="132">
        <v>84.7</v>
      </c>
      <c r="I48" s="132">
        <v>772</v>
      </c>
      <c r="J48" s="132">
        <v>15.3</v>
      </c>
      <c r="K48" s="131">
        <v>4532</v>
      </c>
      <c r="L48" s="132">
        <v>84.8</v>
      </c>
      <c r="M48" s="132">
        <v>815</v>
      </c>
      <c r="N48" s="132">
        <v>15.2</v>
      </c>
      <c r="O48" s="131">
        <v>4774</v>
      </c>
      <c r="P48" s="132">
        <v>82.9</v>
      </c>
      <c r="Q48" s="132">
        <v>984</v>
      </c>
      <c r="R48" s="132">
        <v>17.100000000000001</v>
      </c>
      <c r="S48" s="131">
        <v>4856</v>
      </c>
      <c r="T48" s="132">
        <v>83.5</v>
      </c>
      <c r="U48" s="132">
        <v>958</v>
      </c>
      <c r="V48" s="132">
        <v>16.5</v>
      </c>
      <c r="W48" s="131">
        <v>4782</v>
      </c>
      <c r="X48" s="132">
        <v>84.1</v>
      </c>
      <c r="Y48" s="132">
        <v>902</v>
      </c>
      <c r="Z48" s="132">
        <v>15.9</v>
      </c>
      <c r="AA48" s="131">
        <v>4780</v>
      </c>
      <c r="AB48" s="132">
        <v>83.7</v>
      </c>
      <c r="AC48" s="132">
        <v>934</v>
      </c>
      <c r="AD48" s="132">
        <v>16.3</v>
      </c>
      <c r="AE48" s="131">
        <v>4789</v>
      </c>
      <c r="AF48" s="132">
        <v>82.4</v>
      </c>
      <c r="AG48" s="131">
        <v>1023</v>
      </c>
      <c r="AH48" s="132">
        <v>17.600000000000001</v>
      </c>
    </row>
    <row r="49" spans="1:34" x14ac:dyDescent="0.25">
      <c r="A49" s="130" t="s">
        <v>130</v>
      </c>
      <c r="B49" s="136" t="s">
        <v>131</v>
      </c>
      <c r="C49" s="131">
        <v>25052</v>
      </c>
      <c r="D49" s="132">
        <v>81.2</v>
      </c>
      <c r="E49" s="131">
        <v>5799</v>
      </c>
      <c r="F49" s="132">
        <v>18.8</v>
      </c>
      <c r="G49" s="131">
        <v>26013</v>
      </c>
      <c r="H49" s="132">
        <v>80.599999999999994</v>
      </c>
      <c r="I49" s="131">
        <v>6267</v>
      </c>
      <c r="J49" s="132">
        <v>19.399999999999999</v>
      </c>
      <c r="K49" s="131">
        <v>26636</v>
      </c>
      <c r="L49" s="132">
        <v>80.400000000000006</v>
      </c>
      <c r="M49" s="131">
        <v>6495</v>
      </c>
      <c r="N49" s="132">
        <v>19.600000000000001</v>
      </c>
      <c r="O49" s="131">
        <v>27248</v>
      </c>
      <c r="P49" s="132">
        <v>79.900000000000006</v>
      </c>
      <c r="Q49" s="131">
        <v>6840</v>
      </c>
      <c r="R49" s="132">
        <v>20.100000000000001</v>
      </c>
      <c r="S49" s="131">
        <v>28075</v>
      </c>
      <c r="T49" s="132">
        <v>79.8</v>
      </c>
      <c r="U49" s="131">
        <v>7126</v>
      </c>
      <c r="V49" s="132">
        <v>20.2</v>
      </c>
      <c r="W49" s="131">
        <v>27709</v>
      </c>
      <c r="X49" s="132">
        <v>79.099999999999994</v>
      </c>
      <c r="Y49" s="131">
        <v>7322</v>
      </c>
      <c r="Z49" s="132">
        <v>20.9</v>
      </c>
      <c r="AA49" s="131">
        <v>27265</v>
      </c>
      <c r="AB49" s="132">
        <v>78.3</v>
      </c>
      <c r="AC49" s="131">
        <v>7544</v>
      </c>
      <c r="AD49" s="132">
        <v>21.7</v>
      </c>
      <c r="AE49" s="131">
        <v>26787</v>
      </c>
      <c r="AF49" s="132">
        <v>76.900000000000006</v>
      </c>
      <c r="AG49" s="131">
        <v>8069</v>
      </c>
      <c r="AH49" s="132">
        <v>23.1</v>
      </c>
    </row>
    <row r="50" spans="1:34" x14ac:dyDescent="0.25">
      <c r="A50" s="130" t="s">
        <v>132</v>
      </c>
      <c r="B50" s="136" t="s">
        <v>133</v>
      </c>
      <c r="C50" s="131">
        <v>85790</v>
      </c>
      <c r="D50" s="132">
        <v>77.3</v>
      </c>
      <c r="E50" s="131">
        <v>25231</v>
      </c>
      <c r="F50" s="132">
        <v>22.7</v>
      </c>
      <c r="G50" s="131">
        <v>89290</v>
      </c>
      <c r="H50" s="132">
        <v>76.099999999999994</v>
      </c>
      <c r="I50" s="131">
        <v>28107</v>
      </c>
      <c r="J50" s="132">
        <v>23.9</v>
      </c>
      <c r="K50" s="131">
        <v>90482</v>
      </c>
      <c r="L50" s="132">
        <v>75.3</v>
      </c>
      <c r="M50" s="131">
        <v>29687</v>
      </c>
      <c r="N50" s="132">
        <v>24.7</v>
      </c>
      <c r="O50" s="131">
        <v>92810</v>
      </c>
      <c r="P50" s="132">
        <v>74.400000000000006</v>
      </c>
      <c r="Q50" s="131">
        <v>31974</v>
      </c>
      <c r="R50" s="132">
        <v>25.6</v>
      </c>
      <c r="S50" s="131">
        <v>95963</v>
      </c>
      <c r="T50" s="132">
        <v>73.400000000000006</v>
      </c>
      <c r="U50" s="131">
        <v>34766</v>
      </c>
      <c r="V50" s="132">
        <v>26.6</v>
      </c>
      <c r="W50" s="131">
        <v>98585</v>
      </c>
      <c r="X50" s="132">
        <v>72.5</v>
      </c>
      <c r="Y50" s="131">
        <v>37314</v>
      </c>
      <c r="Z50" s="132">
        <v>27.5</v>
      </c>
      <c r="AA50" s="132">
        <v>101161</v>
      </c>
      <c r="AB50" s="132">
        <v>71.7</v>
      </c>
      <c r="AC50" s="131">
        <v>39990</v>
      </c>
      <c r="AD50" s="132">
        <v>28.3</v>
      </c>
      <c r="AE50" s="132">
        <v>103048</v>
      </c>
      <c r="AF50" s="132">
        <v>71.400000000000006</v>
      </c>
      <c r="AG50" s="131">
        <v>41236</v>
      </c>
      <c r="AH50" s="132">
        <v>28.6</v>
      </c>
    </row>
    <row r="51" spans="1:34" x14ac:dyDescent="0.25">
      <c r="A51" s="130" t="s">
        <v>134</v>
      </c>
      <c r="B51" s="136" t="s">
        <v>135</v>
      </c>
      <c r="C51" s="131">
        <v>17183</v>
      </c>
      <c r="D51" s="132">
        <v>61.9</v>
      </c>
      <c r="E51" s="131">
        <v>10560</v>
      </c>
      <c r="F51" s="132">
        <v>38.1</v>
      </c>
      <c r="G51" s="131">
        <v>18063</v>
      </c>
      <c r="H51" s="132">
        <v>61.8</v>
      </c>
      <c r="I51" s="131">
        <v>11167</v>
      </c>
      <c r="J51" s="132">
        <v>38.200000000000003</v>
      </c>
      <c r="K51" s="131">
        <v>18881</v>
      </c>
      <c r="L51" s="132">
        <v>58.3</v>
      </c>
      <c r="M51" s="131">
        <v>13517</v>
      </c>
      <c r="N51" s="132">
        <v>41.7</v>
      </c>
      <c r="O51" s="131">
        <v>19563</v>
      </c>
      <c r="P51" s="132">
        <v>56.3</v>
      </c>
      <c r="Q51" s="131">
        <v>15205</v>
      </c>
      <c r="R51" s="132">
        <v>43.7</v>
      </c>
      <c r="S51" s="131">
        <v>20136</v>
      </c>
      <c r="T51" s="132">
        <v>51.9</v>
      </c>
      <c r="U51" s="131">
        <v>18645</v>
      </c>
      <c r="V51" s="132">
        <v>48.1</v>
      </c>
      <c r="W51" s="131">
        <v>22077</v>
      </c>
      <c r="X51" s="132">
        <v>51.1</v>
      </c>
      <c r="Y51" s="131">
        <v>21134</v>
      </c>
      <c r="Z51" s="132">
        <v>48.9</v>
      </c>
      <c r="AA51" s="131">
        <v>24685</v>
      </c>
      <c r="AB51" s="132">
        <v>50.6</v>
      </c>
      <c r="AC51" s="131">
        <v>24054</v>
      </c>
      <c r="AD51" s="132">
        <v>49.4</v>
      </c>
      <c r="AE51" s="131">
        <v>26983</v>
      </c>
      <c r="AF51" s="132">
        <v>49.6</v>
      </c>
      <c r="AG51" s="131">
        <v>27439</v>
      </c>
      <c r="AH51" s="132">
        <v>50.4</v>
      </c>
    </row>
    <row r="52" spans="1:34" x14ac:dyDescent="0.25">
      <c r="A52" s="130" t="s">
        <v>136</v>
      </c>
      <c r="B52" s="136" t="s">
        <v>137</v>
      </c>
      <c r="C52" s="131">
        <v>41250</v>
      </c>
      <c r="D52" s="132">
        <v>78</v>
      </c>
      <c r="E52" s="131">
        <v>11620</v>
      </c>
      <c r="F52" s="132">
        <v>22</v>
      </c>
      <c r="G52" s="131">
        <v>40779</v>
      </c>
      <c r="H52" s="132">
        <v>77</v>
      </c>
      <c r="I52" s="131">
        <v>12159</v>
      </c>
      <c r="J52" s="132">
        <v>23</v>
      </c>
      <c r="K52" s="131">
        <v>41982</v>
      </c>
      <c r="L52" s="132">
        <v>77.3</v>
      </c>
      <c r="M52" s="131">
        <v>12317</v>
      </c>
      <c r="N52" s="132">
        <v>22.7</v>
      </c>
      <c r="O52" s="131">
        <v>42938</v>
      </c>
      <c r="P52" s="132">
        <v>76.3</v>
      </c>
      <c r="Q52" s="131">
        <v>13368</v>
      </c>
      <c r="R52" s="132">
        <v>23.7</v>
      </c>
      <c r="S52" s="131">
        <v>42926</v>
      </c>
      <c r="T52" s="132">
        <v>75.900000000000006</v>
      </c>
      <c r="U52" s="131">
        <v>13653</v>
      </c>
      <c r="V52" s="132">
        <v>24.1</v>
      </c>
      <c r="W52" s="131">
        <v>43214</v>
      </c>
      <c r="X52" s="132">
        <v>75.5</v>
      </c>
      <c r="Y52" s="131">
        <v>14003</v>
      </c>
      <c r="Z52" s="132">
        <v>24.5</v>
      </c>
      <c r="AA52" s="131">
        <v>43606</v>
      </c>
      <c r="AB52" s="132">
        <v>75.400000000000006</v>
      </c>
      <c r="AC52" s="131">
        <v>14197</v>
      </c>
      <c r="AD52" s="132">
        <v>24.6</v>
      </c>
      <c r="AE52" s="131">
        <v>44038</v>
      </c>
      <c r="AF52" s="132">
        <v>74.3</v>
      </c>
      <c r="AG52" s="131">
        <v>15214</v>
      </c>
      <c r="AH52" s="132">
        <v>25.7</v>
      </c>
    </row>
    <row r="53" spans="1:34" x14ac:dyDescent="0.25">
      <c r="A53" s="130" t="s">
        <v>138</v>
      </c>
      <c r="B53" s="136" t="s">
        <v>139</v>
      </c>
      <c r="C53" s="131">
        <v>4905</v>
      </c>
      <c r="D53" s="132">
        <v>91.4</v>
      </c>
      <c r="E53" s="132">
        <v>463</v>
      </c>
      <c r="F53" s="132">
        <v>8.6</v>
      </c>
      <c r="G53" s="131">
        <v>4834</v>
      </c>
      <c r="H53" s="132">
        <v>90.3</v>
      </c>
      <c r="I53" s="132">
        <v>519</v>
      </c>
      <c r="J53" s="132">
        <v>9.6999999999999993</v>
      </c>
      <c r="K53" s="131">
        <v>4969</v>
      </c>
      <c r="L53" s="132">
        <v>90.8</v>
      </c>
      <c r="M53" s="132">
        <v>501</v>
      </c>
      <c r="N53" s="132">
        <v>9.1999999999999993</v>
      </c>
      <c r="O53" s="131">
        <v>4922</v>
      </c>
      <c r="P53" s="132">
        <v>90.6</v>
      </c>
      <c r="Q53" s="132">
        <v>509</v>
      </c>
      <c r="R53" s="132">
        <v>9.4</v>
      </c>
      <c r="S53" s="131">
        <v>5033</v>
      </c>
      <c r="T53" s="132">
        <v>88.4</v>
      </c>
      <c r="U53" s="132">
        <v>659</v>
      </c>
      <c r="V53" s="132">
        <v>11.6</v>
      </c>
      <c r="W53" s="131">
        <v>5198</v>
      </c>
      <c r="X53" s="132">
        <v>87</v>
      </c>
      <c r="Y53" s="132">
        <v>779</v>
      </c>
      <c r="Z53" s="132">
        <v>13</v>
      </c>
      <c r="AA53" s="131">
        <v>5136</v>
      </c>
      <c r="AB53" s="132">
        <v>86</v>
      </c>
      <c r="AC53" s="132">
        <v>834</v>
      </c>
      <c r="AD53" s="132">
        <v>14</v>
      </c>
      <c r="AE53" s="131">
        <v>5267</v>
      </c>
      <c r="AF53" s="132">
        <v>87.1</v>
      </c>
      <c r="AG53" s="132">
        <v>782</v>
      </c>
      <c r="AH53" s="132">
        <v>12.9</v>
      </c>
    </row>
    <row r="54" spans="1:34" x14ac:dyDescent="0.25">
      <c r="A54" s="130" t="s">
        <v>140</v>
      </c>
      <c r="B54" s="136" t="s">
        <v>141</v>
      </c>
      <c r="C54" s="131">
        <v>20990</v>
      </c>
      <c r="D54" s="132">
        <v>67.7</v>
      </c>
      <c r="E54" s="131">
        <v>10020</v>
      </c>
      <c r="F54" s="132">
        <v>32.299999999999997</v>
      </c>
      <c r="G54" s="131">
        <v>21281</v>
      </c>
      <c r="H54" s="132">
        <v>67.3</v>
      </c>
      <c r="I54" s="131">
        <v>10341</v>
      </c>
      <c r="J54" s="132">
        <v>32.700000000000003</v>
      </c>
      <c r="K54" s="131">
        <v>21937</v>
      </c>
      <c r="L54" s="132">
        <v>67.7</v>
      </c>
      <c r="M54" s="131">
        <v>10450</v>
      </c>
      <c r="N54" s="132">
        <v>32.299999999999997</v>
      </c>
      <c r="O54" s="131">
        <v>21945</v>
      </c>
      <c r="P54" s="132">
        <v>67.3</v>
      </c>
      <c r="Q54" s="131">
        <v>10665</v>
      </c>
      <c r="R54" s="132">
        <v>32.700000000000003</v>
      </c>
      <c r="S54" s="131">
        <v>23034</v>
      </c>
      <c r="T54" s="132">
        <v>67.7</v>
      </c>
      <c r="U54" s="131">
        <v>10972</v>
      </c>
      <c r="V54" s="132">
        <v>32.299999999999997</v>
      </c>
      <c r="W54" s="131">
        <v>23553</v>
      </c>
      <c r="X54" s="132">
        <v>67.400000000000006</v>
      </c>
      <c r="Y54" s="131">
        <v>11391</v>
      </c>
      <c r="Z54" s="132">
        <v>32.6</v>
      </c>
      <c r="AA54" s="131">
        <v>24363</v>
      </c>
      <c r="AB54" s="132">
        <v>66.400000000000006</v>
      </c>
      <c r="AC54" s="131">
        <v>12308</v>
      </c>
      <c r="AD54" s="132">
        <v>33.6</v>
      </c>
      <c r="AE54" s="131">
        <v>24712</v>
      </c>
      <c r="AF54" s="132">
        <v>67</v>
      </c>
      <c r="AG54" s="131">
        <v>12172</v>
      </c>
      <c r="AH54" s="132">
        <v>33</v>
      </c>
    </row>
    <row r="55" spans="1:34" x14ac:dyDescent="0.25">
      <c r="A55" s="130" t="s">
        <v>142</v>
      </c>
      <c r="B55" s="136" t="s">
        <v>143</v>
      </c>
      <c r="C55" s="131">
        <v>29438</v>
      </c>
      <c r="D55" s="132">
        <v>83.9</v>
      </c>
      <c r="E55" s="131">
        <v>5655</v>
      </c>
      <c r="F55" s="132">
        <v>16.100000000000001</v>
      </c>
      <c r="G55" s="131">
        <v>29709</v>
      </c>
      <c r="H55" s="132">
        <v>83.4</v>
      </c>
      <c r="I55" s="131">
        <v>5905</v>
      </c>
      <c r="J55" s="132">
        <v>16.600000000000001</v>
      </c>
      <c r="K55" s="131">
        <v>30353</v>
      </c>
      <c r="L55" s="132">
        <v>82.9</v>
      </c>
      <c r="M55" s="131">
        <v>6268</v>
      </c>
      <c r="N55" s="132">
        <v>17.100000000000001</v>
      </c>
      <c r="O55" s="131">
        <v>30371</v>
      </c>
      <c r="P55" s="132">
        <v>83.1</v>
      </c>
      <c r="Q55" s="131">
        <v>6192</v>
      </c>
      <c r="R55" s="132">
        <v>16.899999999999999</v>
      </c>
      <c r="S55" s="131">
        <v>29685</v>
      </c>
      <c r="T55" s="132">
        <v>82.1</v>
      </c>
      <c r="U55" s="131">
        <v>6481</v>
      </c>
      <c r="V55" s="132">
        <v>17.899999999999999</v>
      </c>
      <c r="W55" s="131">
        <v>28946</v>
      </c>
      <c r="X55" s="132">
        <v>82.4</v>
      </c>
      <c r="Y55" s="131">
        <v>6196</v>
      </c>
      <c r="Z55" s="132">
        <v>17.600000000000001</v>
      </c>
      <c r="AA55" s="131">
        <v>30263</v>
      </c>
      <c r="AB55" s="132">
        <v>82.5</v>
      </c>
      <c r="AC55" s="131">
        <v>6423</v>
      </c>
      <c r="AD55" s="132">
        <v>17.5</v>
      </c>
      <c r="AE55" s="131">
        <v>30888</v>
      </c>
      <c r="AF55" s="132">
        <v>83.3</v>
      </c>
      <c r="AG55" s="131">
        <v>6186</v>
      </c>
      <c r="AH55" s="132">
        <v>16.7</v>
      </c>
    </row>
    <row r="56" spans="1:34" x14ac:dyDescent="0.25">
      <c r="A56" s="130" t="s">
        <v>144</v>
      </c>
      <c r="B56" s="136" t="s">
        <v>145</v>
      </c>
      <c r="C56" s="131">
        <v>14501</v>
      </c>
      <c r="D56" s="132">
        <v>76.400000000000006</v>
      </c>
      <c r="E56" s="131">
        <v>4473</v>
      </c>
      <c r="F56" s="132">
        <v>23.6</v>
      </c>
      <c r="G56" s="131">
        <v>13515</v>
      </c>
      <c r="H56" s="132">
        <v>75.7</v>
      </c>
      <c r="I56" s="131">
        <v>4336</v>
      </c>
      <c r="J56" s="132">
        <v>24.3</v>
      </c>
      <c r="K56" s="131">
        <v>13107</v>
      </c>
      <c r="L56" s="132">
        <v>75.2</v>
      </c>
      <c r="M56" s="131">
        <v>4316</v>
      </c>
      <c r="N56" s="132">
        <v>24.8</v>
      </c>
      <c r="O56" s="131">
        <v>13256</v>
      </c>
      <c r="P56" s="132">
        <v>74.5</v>
      </c>
      <c r="Q56" s="131">
        <v>4544</v>
      </c>
      <c r="R56" s="132">
        <v>25.5</v>
      </c>
      <c r="S56" s="131">
        <v>13349</v>
      </c>
      <c r="T56" s="132">
        <v>74.2</v>
      </c>
      <c r="U56" s="131">
        <v>4653</v>
      </c>
      <c r="V56" s="132">
        <v>25.8</v>
      </c>
      <c r="W56" s="131">
        <v>13499</v>
      </c>
      <c r="X56" s="132">
        <v>73.099999999999994</v>
      </c>
      <c r="Y56" s="131">
        <v>4962</v>
      </c>
      <c r="Z56" s="132">
        <v>26.9</v>
      </c>
      <c r="AA56" s="131">
        <v>12466</v>
      </c>
      <c r="AB56" s="132">
        <v>74.400000000000006</v>
      </c>
      <c r="AC56" s="131">
        <v>4281</v>
      </c>
      <c r="AD56" s="132">
        <v>25.6</v>
      </c>
      <c r="AE56" s="131">
        <v>13350</v>
      </c>
      <c r="AF56" s="132">
        <v>70.8</v>
      </c>
      <c r="AG56" s="131">
        <v>5503</v>
      </c>
      <c r="AH56" s="132">
        <v>29.2</v>
      </c>
    </row>
    <row r="57" spans="1:34" x14ac:dyDescent="0.25">
      <c r="A57" s="130" t="s">
        <v>146</v>
      </c>
      <c r="B57" s="136" t="s">
        <v>147</v>
      </c>
      <c r="C57" s="131">
        <v>1330</v>
      </c>
      <c r="D57" s="132">
        <v>65.900000000000006</v>
      </c>
      <c r="E57" s="132">
        <v>687</v>
      </c>
      <c r="F57" s="132">
        <v>34.1</v>
      </c>
      <c r="G57" s="131">
        <v>1303</v>
      </c>
      <c r="H57" s="132">
        <v>62</v>
      </c>
      <c r="I57" s="132">
        <v>797</v>
      </c>
      <c r="J57" s="132">
        <v>38</v>
      </c>
      <c r="K57" s="131">
        <v>1318</v>
      </c>
      <c r="L57" s="132">
        <v>63</v>
      </c>
      <c r="M57" s="132">
        <v>775</v>
      </c>
      <c r="N57" s="132">
        <v>37</v>
      </c>
      <c r="O57" s="131">
        <v>1400</v>
      </c>
      <c r="P57" s="132">
        <v>62.7</v>
      </c>
      <c r="Q57" s="132">
        <v>831</v>
      </c>
      <c r="R57" s="132">
        <v>37.299999999999997</v>
      </c>
      <c r="S57" s="131">
        <v>1479</v>
      </c>
      <c r="T57" s="132">
        <v>63.8</v>
      </c>
      <c r="U57" s="132">
        <v>839</v>
      </c>
      <c r="V57" s="132">
        <v>36.200000000000003</v>
      </c>
      <c r="W57" s="131">
        <v>1365</v>
      </c>
      <c r="X57" s="132">
        <v>62.1</v>
      </c>
      <c r="Y57" s="132">
        <v>833</v>
      </c>
      <c r="Z57" s="132">
        <v>37.9</v>
      </c>
      <c r="AA57" s="131">
        <v>1484</v>
      </c>
      <c r="AB57" s="132">
        <v>65.400000000000006</v>
      </c>
      <c r="AC57" s="132">
        <v>785</v>
      </c>
      <c r="AD57" s="132">
        <v>34.6</v>
      </c>
      <c r="AE57" s="131">
        <v>1524</v>
      </c>
      <c r="AF57" s="132">
        <v>62.6</v>
      </c>
      <c r="AG57" s="132">
        <v>910</v>
      </c>
      <c r="AH57" s="132">
        <v>37.4</v>
      </c>
    </row>
    <row r="58" spans="1:34" x14ac:dyDescent="0.25">
      <c r="A58" s="130" t="s">
        <v>98</v>
      </c>
      <c r="B58" s="136" t="s">
        <v>99</v>
      </c>
      <c r="C58" s="131">
        <v>81717</v>
      </c>
      <c r="D58" s="132">
        <v>54.6</v>
      </c>
      <c r="E58" s="131">
        <v>67989</v>
      </c>
      <c r="F58" s="132">
        <v>45.4</v>
      </c>
      <c r="G58" s="131">
        <v>68705</v>
      </c>
      <c r="H58" s="132">
        <v>56.7</v>
      </c>
      <c r="I58" s="131">
        <v>52541</v>
      </c>
      <c r="J58" s="132">
        <v>43.3</v>
      </c>
      <c r="K58" s="131">
        <v>64270</v>
      </c>
      <c r="L58" s="132">
        <v>57</v>
      </c>
      <c r="M58" s="131">
        <v>48534</v>
      </c>
      <c r="N58" s="132">
        <v>43</v>
      </c>
      <c r="O58" s="131">
        <v>56110</v>
      </c>
      <c r="P58" s="132">
        <v>56.4</v>
      </c>
      <c r="Q58" s="131">
        <v>43420</v>
      </c>
      <c r="R58" s="132">
        <v>43.6</v>
      </c>
      <c r="S58" s="131">
        <v>51887</v>
      </c>
      <c r="T58" s="132">
        <v>56</v>
      </c>
      <c r="U58" s="131">
        <v>40793</v>
      </c>
      <c r="V58" s="132">
        <v>44</v>
      </c>
      <c r="W58" s="131">
        <v>46489</v>
      </c>
      <c r="X58" s="132">
        <v>56</v>
      </c>
      <c r="Y58" s="131">
        <v>36456</v>
      </c>
      <c r="Z58" s="132">
        <v>44</v>
      </c>
      <c r="AA58" s="131">
        <v>43463</v>
      </c>
      <c r="AB58" s="132">
        <v>54.9</v>
      </c>
      <c r="AC58" s="131">
        <v>35714</v>
      </c>
      <c r="AD58" s="132">
        <v>45.1</v>
      </c>
      <c r="AE58" s="131">
        <v>42929</v>
      </c>
      <c r="AF58" s="132">
        <v>54.2</v>
      </c>
      <c r="AG58" s="131">
        <v>36240</v>
      </c>
      <c r="AH58" s="132">
        <v>45.8</v>
      </c>
    </row>
  </sheetData>
  <mergeCells count="25">
    <mergeCell ref="AE4:AH4"/>
    <mergeCell ref="AE5:AF5"/>
    <mergeCell ref="AG5:AH5"/>
    <mergeCell ref="A4:B6"/>
    <mergeCell ref="C4:F4"/>
    <mergeCell ref="G4:J4"/>
    <mergeCell ref="K4:N4"/>
    <mergeCell ref="O4:R4"/>
    <mergeCell ref="Q5:R5"/>
    <mergeCell ref="S4:V4"/>
    <mergeCell ref="W4:Z4"/>
    <mergeCell ref="AA4:AD4"/>
    <mergeCell ref="C5:D5"/>
    <mergeCell ref="E5:F5"/>
    <mergeCell ref="G5:H5"/>
    <mergeCell ref="I5:J5"/>
    <mergeCell ref="K5:L5"/>
    <mergeCell ref="M5:N5"/>
    <mergeCell ref="O5:P5"/>
    <mergeCell ref="AC5:AD5"/>
    <mergeCell ref="S5:T5"/>
    <mergeCell ref="U5:V5"/>
    <mergeCell ref="W5:X5"/>
    <mergeCell ref="Y5:Z5"/>
    <mergeCell ref="AA5:AB5"/>
  </mergeCells>
  <hyperlinks>
    <hyperlink ref="A1" location="List!A1" display="List of Tables" xr:uid="{BBDF6E2F-6984-4DE9-946C-7B1EE8F9A0A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7AB1C-ED10-4F81-A94E-743318A5225E}">
  <sheetPr codeName="Sheet18"/>
  <dimension ref="A1:AI58"/>
  <sheetViews>
    <sheetView zoomScaleNormal="100" workbookViewId="0">
      <selection activeCell="B1" sqref="B1"/>
    </sheetView>
  </sheetViews>
  <sheetFormatPr defaultColWidth="9.140625" defaultRowHeight="15" x14ac:dyDescent="0.25"/>
  <cols>
    <col min="1" max="1" width="9.140625" style="74"/>
    <col min="2" max="2" width="29" style="74" customWidth="1"/>
    <col min="3" max="16384" width="9.140625" style="74"/>
  </cols>
  <sheetData>
    <row r="1" spans="1:35" x14ac:dyDescent="0.25">
      <c r="A1" s="127" t="s">
        <v>149</v>
      </c>
    </row>
    <row r="2" spans="1:35" x14ac:dyDescent="0.25">
      <c r="A2" s="127"/>
    </row>
    <row r="3" spans="1:35" x14ac:dyDescent="0.25">
      <c r="A3" s="76" t="s">
        <v>177</v>
      </c>
    </row>
    <row r="4" spans="1:35" ht="27.75" customHeight="1" x14ac:dyDescent="0.25">
      <c r="A4" s="176"/>
      <c r="B4" s="177"/>
      <c r="C4" s="182" t="s">
        <v>39</v>
      </c>
      <c r="D4" s="182"/>
      <c r="E4" s="182"/>
      <c r="F4" s="182"/>
      <c r="G4" s="182" t="s">
        <v>40</v>
      </c>
      <c r="H4" s="182"/>
      <c r="I4" s="182"/>
      <c r="J4" s="182"/>
      <c r="K4" s="182" t="s">
        <v>41</v>
      </c>
      <c r="L4" s="182"/>
      <c r="M4" s="182"/>
      <c r="N4" s="182"/>
      <c r="O4" s="182" t="s">
        <v>42</v>
      </c>
      <c r="P4" s="182"/>
      <c r="Q4" s="182"/>
      <c r="R4" s="182"/>
      <c r="S4" s="182" t="s">
        <v>43</v>
      </c>
      <c r="T4" s="182"/>
      <c r="U4" s="182"/>
      <c r="V4" s="182"/>
      <c r="W4" s="182" t="s">
        <v>6</v>
      </c>
      <c r="X4" s="182"/>
      <c r="Y4" s="182"/>
      <c r="Z4" s="182"/>
      <c r="AA4" s="182" t="s">
        <v>7</v>
      </c>
      <c r="AB4" s="182"/>
      <c r="AC4" s="182"/>
      <c r="AD4" s="182"/>
      <c r="AE4" s="182" t="s">
        <v>198</v>
      </c>
      <c r="AF4" s="182"/>
      <c r="AG4" s="182"/>
      <c r="AH4" s="182"/>
    </row>
    <row r="5" spans="1:35" ht="30" customHeight="1" x14ac:dyDescent="0.25">
      <c r="A5" s="178"/>
      <c r="B5" s="179"/>
      <c r="C5" s="175" t="s">
        <v>155</v>
      </c>
      <c r="D5" s="175"/>
      <c r="E5" s="175" t="s">
        <v>154</v>
      </c>
      <c r="F5" s="175"/>
      <c r="G5" s="175" t="s">
        <v>155</v>
      </c>
      <c r="H5" s="175"/>
      <c r="I5" s="175" t="s">
        <v>154</v>
      </c>
      <c r="J5" s="175"/>
      <c r="K5" s="175" t="s">
        <v>155</v>
      </c>
      <c r="L5" s="175"/>
      <c r="M5" s="175" t="s">
        <v>154</v>
      </c>
      <c r="N5" s="175"/>
      <c r="O5" s="175" t="s">
        <v>155</v>
      </c>
      <c r="P5" s="175"/>
      <c r="Q5" s="175" t="s">
        <v>154</v>
      </c>
      <c r="R5" s="175"/>
      <c r="S5" s="175" t="s">
        <v>155</v>
      </c>
      <c r="T5" s="175"/>
      <c r="U5" s="175" t="s">
        <v>154</v>
      </c>
      <c r="V5" s="175"/>
      <c r="W5" s="175" t="s">
        <v>155</v>
      </c>
      <c r="X5" s="175"/>
      <c r="Y5" s="175" t="s">
        <v>154</v>
      </c>
      <c r="Z5" s="175"/>
      <c r="AA5" s="175" t="s">
        <v>155</v>
      </c>
      <c r="AB5" s="175"/>
      <c r="AC5" s="175" t="s">
        <v>154</v>
      </c>
      <c r="AD5" s="175"/>
      <c r="AE5" s="175" t="s">
        <v>155</v>
      </c>
      <c r="AF5" s="175"/>
      <c r="AG5" s="175" t="s">
        <v>154</v>
      </c>
      <c r="AH5" s="175"/>
    </row>
    <row r="6" spans="1:35" ht="27.75" customHeight="1" x14ac:dyDescent="0.25">
      <c r="A6" s="180"/>
      <c r="B6" s="181"/>
      <c r="C6" s="135" t="s">
        <v>44</v>
      </c>
      <c r="D6" s="135" t="s">
        <v>150</v>
      </c>
      <c r="E6" s="135" t="s">
        <v>44</v>
      </c>
      <c r="F6" s="135" t="s">
        <v>150</v>
      </c>
      <c r="G6" s="135" t="s">
        <v>44</v>
      </c>
      <c r="H6" s="135" t="s">
        <v>150</v>
      </c>
      <c r="I6" s="135" t="s">
        <v>44</v>
      </c>
      <c r="J6" s="135" t="s">
        <v>150</v>
      </c>
      <c r="K6" s="135" t="s">
        <v>44</v>
      </c>
      <c r="L6" s="135" t="s">
        <v>150</v>
      </c>
      <c r="M6" s="135" t="s">
        <v>44</v>
      </c>
      <c r="N6" s="135" t="s">
        <v>150</v>
      </c>
      <c r="O6" s="135" t="s">
        <v>44</v>
      </c>
      <c r="P6" s="135" t="s">
        <v>150</v>
      </c>
      <c r="Q6" s="135" t="s">
        <v>44</v>
      </c>
      <c r="R6" s="135" t="s">
        <v>150</v>
      </c>
      <c r="S6" s="135" t="s">
        <v>44</v>
      </c>
      <c r="T6" s="135" t="s">
        <v>150</v>
      </c>
      <c r="U6" s="135" t="s">
        <v>44</v>
      </c>
      <c r="V6" s="135" t="s">
        <v>150</v>
      </c>
      <c r="W6" s="135" t="s">
        <v>44</v>
      </c>
      <c r="X6" s="135" t="s">
        <v>150</v>
      </c>
      <c r="Y6" s="135" t="s">
        <v>44</v>
      </c>
      <c r="Z6" s="135" t="s">
        <v>150</v>
      </c>
      <c r="AA6" s="135" t="s">
        <v>44</v>
      </c>
      <c r="AB6" s="135" t="s">
        <v>150</v>
      </c>
      <c r="AC6" s="135" t="s">
        <v>44</v>
      </c>
      <c r="AD6" s="135" t="s">
        <v>150</v>
      </c>
      <c r="AE6" s="135" t="s">
        <v>44</v>
      </c>
      <c r="AF6" s="135" t="s">
        <v>150</v>
      </c>
      <c r="AG6" s="135" t="s">
        <v>44</v>
      </c>
      <c r="AH6" s="135" t="s">
        <v>150</v>
      </c>
    </row>
    <row r="7" spans="1:35" ht="15" customHeight="1" x14ac:dyDescent="0.25">
      <c r="A7" s="130" t="s">
        <v>47</v>
      </c>
      <c r="B7" s="136" t="s">
        <v>48</v>
      </c>
      <c r="C7" s="131">
        <v>7895</v>
      </c>
      <c r="D7" s="132">
        <v>81.5</v>
      </c>
      <c r="E7" s="131">
        <v>1797</v>
      </c>
      <c r="F7" s="132">
        <v>18.5</v>
      </c>
      <c r="G7" s="131">
        <v>7613</v>
      </c>
      <c r="H7" s="132">
        <v>82.3</v>
      </c>
      <c r="I7" s="131">
        <v>1632</v>
      </c>
      <c r="J7" s="132">
        <v>17.7</v>
      </c>
      <c r="K7" s="131">
        <v>7964</v>
      </c>
      <c r="L7" s="132">
        <v>81.3</v>
      </c>
      <c r="M7" s="131">
        <v>1836</v>
      </c>
      <c r="N7" s="132">
        <v>18.7</v>
      </c>
      <c r="O7" s="131">
        <v>8523</v>
      </c>
      <c r="P7" s="132">
        <v>83.4</v>
      </c>
      <c r="Q7" s="131">
        <v>1697</v>
      </c>
      <c r="R7" s="132">
        <v>16.600000000000001</v>
      </c>
      <c r="S7" s="131">
        <v>8436</v>
      </c>
      <c r="T7" s="132">
        <v>81.400000000000006</v>
      </c>
      <c r="U7" s="131">
        <v>1931</v>
      </c>
      <c r="V7" s="132">
        <v>18.600000000000001</v>
      </c>
      <c r="W7" s="131">
        <v>8724</v>
      </c>
      <c r="X7" s="132">
        <v>80.599999999999994</v>
      </c>
      <c r="Y7" s="131">
        <v>2096</v>
      </c>
      <c r="Z7" s="132">
        <v>19.399999999999999</v>
      </c>
      <c r="AA7" s="131">
        <v>8739</v>
      </c>
      <c r="AB7" s="132">
        <v>77.5</v>
      </c>
      <c r="AC7" s="131">
        <v>2539</v>
      </c>
      <c r="AD7" s="132">
        <v>22.5</v>
      </c>
      <c r="AE7" s="131">
        <v>8135</v>
      </c>
      <c r="AF7" s="132">
        <v>71.599999999999994</v>
      </c>
      <c r="AG7" s="131">
        <v>3232</v>
      </c>
      <c r="AH7" s="132">
        <v>28.4</v>
      </c>
      <c r="AI7" s="130"/>
    </row>
    <row r="8" spans="1:35" ht="15" customHeight="1" x14ac:dyDescent="0.25">
      <c r="A8" s="130" t="s">
        <v>45</v>
      </c>
      <c r="B8" s="136" t="s">
        <v>46</v>
      </c>
      <c r="C8" s="132">
        <v>784</v>
      </c>
      <c r="D8" s="132">
        <v>80.7</v>
      </c>
      <c r="E8" s="132">
        <v>187</v>
      </c>
      <c r="F8" s="132">
        <v>19.3</v>
      </c>
      <c r="G8" s="132">
        <v>972</v>
      </c>
      <c r="H8" s="132">
        <v>79.2</v>
      </c>
      <c r="I8" s="132">
        <v>256</v>
      </c>
      <c r="J8" s="132">
        <v>20.8</v>
      </c>
      <c r="K8" s="132">
        <v>989</v>
      </c>
      <c r="L8" s="132">
        <v>80.900000000000006</v>
      </c>
      <c r="M8" s="132">
        <v>233</v>
      </c>
      <c r="N8" s="132">
        <v>19.100000000000001</v>
      </c>
      <c r="O8" s="132">
        <v>966</v>
      </c>
      <c r="P8" s="132">
        <v>79.400000000000006</v>
      </c>
      <c r="Q8" s="132">
        <v>251</v>
      </c>
      <c r="R8" s="132">
        <v>20.6</v>
      </c>
      <c r="S8" s="132">
        <v>897</v>
      </c>
      <c r="T8" s="132">
        <v>79.099999999999994</v>
      </c>
      <c r="U8" s="132">
        <v>237</v>
      </c>
      <c r="V8" s="132">
        <v>20.9</v>
      </c>
      <c r="W8" s="132">
        <v>809</v>
      </c>
      <c r="X8" s="132">
        <v>77.8</v>
      </c>
      <c r="Y8" s="132">
        <v>231</v>
      </c>
      <c r="Z8" s="132">
        <v>22.2</v>
      </c>
      <c r="AA8" s="132">
        <v>820</v>
      </c>
      <c r="AB8" s="132">
        <v>78.599999999999994</v>
      </c>
      <c r="AC8" s="132">
        <v>223</v>
      </c>
      <c r="AD8" s="132">
        <v>21.4</v>
      </c>
      <c r="AE8" s="132">
        <v>949</v>
      </c>
      <c r="AF8" s="132">
        <v>81.599999999999994</v>
      </c>
      <c r="AG8" s="132">
        <v>213</v>
      </c>
      <c r="AH8" s="132">
        <v>18.399999999999999</v>
      </c>
      <c r="AI8" s="130"/>
    </row>
    <row r="9" spans="1:35" ht="15" customHeight="1" x14ac:dyDescent="0.25">
      <c r="A9" s="130" t="s">
        <v>49</v>
      </c>
      <c r="B9" s="136" t="s">
        <v>50</v>
      </c>
      <c r="C9" s="131">
        <v>5196</v>
      </c>
      <c r="D9" s="132">
        <v>71.400000000000006</v>
      </c>
      <c r="E9" s="131">
        <v>2079</v>
      </c>
      <c r="F9" s="132">
        <v>28.6</v>
      </c>
      <c r="G9" s="131">
        <v>5490</v>
      </c>
      <c r="H9" s="132">
        <v>72</v>
      </c>
      <c r="I9" s="131">
        <v>2133</v>
      </c>
      <c r="J9" s="132">
        <v>28</v>
      </c>
      <c r="K9" s="131">
        <v>5677</v>
      </c>
      <c r="L9" s="132">
        <v>71.599999999999994</v>
      </c>
      <c r="M9" s="131">
        <v>2249</v>
      </c>
      <c r="N9" s="132">
        <v>28.4</v>
      </c>
      <c r="O9" s="131">
        <v>5334</v>
      </c>
      <c r="P9" s="132">
        <v>69.900000000000006</v>
      </c>
      <c r="Q9" s="131">
        <v>2301</v>
      </c>
      <c r="R9" s="132">
        <v>30.1</v>
      </c>
      <c r="S9" s="131">
        <v>4940</v>
      </c>
      <c r="T9" s="132">
        <v>68.599999999999994</v>
      </c>
      <c r="U9" s="131">
        <v>2265</v>
      </c>
      <c r="V9" s="132">
        <v>31.4</v>
      </c>
      <c r="W9" s="131">
        <v>4744</v>
      </c>
      <c r="X9" s="132">
        <v>66.7</v>
      </c>
      <c r="Y9" s="131">
        <v>2374</v>
      </c>
      <c r="Z9" s="132">
        <v>33.299999999999997</v>
      </c>
      <c r="AA9" s="131">
        <v>5016</v>
      </c>
      <c r="AB9" s="132">
        <v>66.900000000000006</v>
      </c>
      <c r="AC9" s="131">
        <v>2481</v>
      </c>
      <c r="AD9" s="132">
        <v>33.1</v>
      </c>
      <c r="AE9" s="131">
        <v>4624</v>
      </c>
      <c r="AF9" s="132">
        <v>65.099999999999994</v>
      </c>
      <c r="AG9" s="131">
        <v>2477</v>
      </c>
      <c r="AH9" s="132">
        <v>34.9</v>
      </c>
      <c r="AI9" s="130"/>
    </row>
    <row r="10" spans="1:35" ht="15" customHeight="1" x14ac:dyDescent="0.25">
      <c r="A10" s="130" t="s">
        <v>51</v>
      </c>
      <c r="B10" s="136" t="s">
        <v>52</v>
      </c>
      <c r="C10" s="131">
        <v>8847</v>
      </c>
      <c r="D10" s="132">
        <v>72.400000000000006</v>
      </c>
      <c r="E10" s="131">
        <v>3375</v>
      </c>
      <c r="F10" s="132">
        <v>27.6</v>
      </c>
      <c r="G10" s="131">
        <v>9037</v>
      </c>
      <c r="H10" s="132">
        <v>72.900000000000006</v>
      </c>
      <c r="I10" s="131">
        <v>3354</v>
      </c>
      <c r="J10" s="132">
        <v>27.1</v>
      </c>
      <c r="K10" s="131">
        <v>8920</v>
      </c>
      <c r="L10" s="132">
        <v>70.8</v>
      </c>
      <c r="M10" s="131">
        <v>3673</v>
      </c>
      <c r="N10" s="132">
        <v>29.2</v>
      </c>
      <c r="O10" s="131">
        <v>8886</v>
      </c>
      <c r="P10" s="132">
        <v>72.2</v>
      </c>
      <c r="Q10" s="131">
        <v>3427</v>
      </c>
      <c r="R10" s="132">
        <v>27.8</v>
      </c>
      <c r="S10" s="131">
        <v>8404</v>
      </c>
      <c r="T10" s="132">
        <v>69.8</v>
      </c>
      <c r="U10" s="131">
        <v>3628</v>
      </c>
      <c r="V10" s="132">
        <v>30.2</v>
      </c>
      <c r="W10" s="131">
        <v>8110</v>
      </c>
      <c r="X10" s="132">
        <v>71.8</v>
      </c>
      <c r="Y10" s="131">
        <v>3185</v>
      </c>
      <c r="Z10" s="132">
        <v>28.2</v>
      </c>
      <c r="AA10" s="131">
        <v>8030</v>
      </c>
      <c r="AB10" s="132">
        <v>71</v>
      </c>
      <c r="AC10" s="131">
        <v>3276</v>
      </c>
      <c r="AD10" s="132">
        <v>29</v>
      </c>
      <c r="AE10" s="131">
        <v>10319</v>
      </c>
      <c r="AF10" s="132">
        <v>77.8</v>
      </c>
      <c r="AG10" s="131">
        <v>2941</v>
      </c>
      <c r="AH10" s="132">
        <v>22.2</v>
      </c>
      <c r="AI10" s="130"/>
    </row>
    <row r="11" spans="1:35" ht="15" customHeight="1" x14ac:dyDescent="0.25">
      <c r="A11" s="130" t="s">
        <v>53</v>
      </c>
      <c r="B11" s="136" t="s">
        <v>54</v>
      </c>
      <c r="C11" s="131">
        <v>74422</v>
      </c>
      <c r="D11" s="132">
        <v>80.599999999999994</v>
      </c>
      <c r="E11" s="131">
        <v>17918</v>
      </c>
      <c r="F11" s="132">
        <v>19.399999999999999</v>
      </c>
      <c r="G11" s="131">
        <v>68792</v>
      </c>
      <c r="H11" s="132">
        <v>79.599999999999994</v>
      </c>
      <c r="I11" s="131">
        <v>17676</v>
      </c>
      <c r="J11" s="132">
        <v>20.399999999999999</v>
      </c>
      <c r="K11" s="131">
        <v>76831</v>
      </c>
      <c r="L11" s="132">
        <v>79.400000000000006</v>
      </c>
      <c r="M11" s="131">
        <v>19953</v>
      </c>
      <c r="N11" s="132">
        <v>20.6</v>
      </c>
      <c r="O11" s="131">
        <v>79143</v>
      </c>
      <c r="P11" s="132">
        <v>79.099999999999994</v>
      </c>
      <c r="Q11" s="131">
        <v>20882</v>
      </c>
      <c r="R11" s="132">
        <v>20.9</v>
      </c>
      <c r="S11" s="131">
        <v>84732</v>
      </c>
      <c r="T11" s="132">
        <v>79</v>
      </c>
      <c r="U11" s="131">
        <v>22516</v>
      </c>
      <c r="V11" s="132">
        <v>21</v>
      </c>
      <c r="W11" s="131">
        <v>88486</v>
      </c>
      <c r="X11" s="132">
        <v>78.8</v>
      </c>
      <c r="Y11" s="131">
        <v>23808</v>
      </c>
      <c r="Z11" s="132">
        <v>21.2</v>
      </c>
      <c r="AA11" s="131">
        <v>99935</v>
      </c>
      <c r="AB11" s="132">
        <v>79</v>
      </c>
      <c r="AC11" s="131">
        <v>26628</v>
      </c>
      <c r="AD11" s="132">
        <v>21</v>
      </c>
      <c r="AE11" s="131">
        <v>91082</v>
      </c>
      <c r="AF11" s="132">
        <v>78.5</v>
      </c>
      <c r="AG11" s="131">
        <v>25004</v>
      </c>
      <c r="AH11" s="132">
        <v>21.5</v>
      </c>
      <c r="AI11" s="130"/>
    </row>
    <row r="12" spans="1:35" ht="15" customHeight="1" x14ac:dyDescent="0.25">
      <c r="A12" s="130" t="s">
        <v>55</v>
      </c>
      <c r="B12" s="136" t="s">
        <v>56</v>
      </c>
      <c r="C12" s="131">
        <v>6398</v>
      </c>
      <c r="D12" s="132">
        <v>75</v>
      </c>
      <c r="E12" s="131">
        <v>2134</v>
      </c>
      <c r="F12" s="132">
        <v>25</v>
      </c>
      <c r="G12" s="131">
        <v>6174</v>
      </c>
      <c r="H12" s="132">
        <v>73.3</v>
      </c>
      <c r="I12" s="131">
        <v>2246</v>
      </c>
      <c r="J12" s="132">
        <v>26.7</v>
      </c>
      <c r="K12" s="131">
        <v>6548</v>
      </c>
      <c r="L12" s="132">
        <v>73.900000000000006</v>
      </c>
      <c r="M12" s="131">
        <v>2309</v>
      </c>
      <c r="N12" s="132">
        <v>26.1</v>
      </c>
      <c r="O12" s="131">
        <v>7008</v>
      </c>
      <c r="P12" s="132">
        <v>74.400000000000006</v>
      </c>
      <c r="Q12" s="131">
        <v>2414</v>
      </c>
      <c r="R12" s="132">
        <v>25.6</v>
      </c>
      <c r="S12" s="131">
        <v>6883</v>
      </c>
      <c r="T12" s="132">
        <v>73.7</v>
      </c>
      <c r="U12" s="131">
        <v>2453</v>
      </c>
      <c r="V12" s="132">
        <v>26.3</v>
      </c>
      <c r="W12" s="131">
        <v>7153</v>
      </c>
      <c r="X12" s="132">
        <v>71.8</v>
      </c>
      <c r="Y12" s="131">
        <v>2803</v>
      </c>
      <c r="Z12" s="132">
        <v>28.2</v>
      </c>
      <c r="AA12" s="131">
        <v>6947</v>
      </c>
      <c r="AB12" s="132">
        <v>72.7</v>
      </c>
      <c r="AC12" s="131">
        <v>2611</v>
      </c>
      <c r="AD12" s="132">
        <v>27.3</v>
      </c>
      <c r="AE12" s="131">
        <v>6532</v>
      </c>
      <c r="AF12" s="132">
        <v>71.2</v>
      </c>
      <c r="AG12" s="131">
        <v>2639</v>
      </c>
      <c r="AH12" s="132">
        <v>28.8</v>
      </c>
      <c r="AI12" s="130"/>
    </row>
    <row r="13" spans="1:35" ht="15" customHeight="1" x14ac:dyDescent="0.25">
      <c r="A13" s="130" t="s">
        <v>57</v>
      </c>
      <c r="B13" s="136" t="s">
        <v>58</v>
      </c>
      <c r="C13" s="131">
        <v>5876</v>
      </c>
      <c r="D13" s="132">
        <v>84.9</v>
      </c>
      <c r="E13" s="131">
        <v>1048</v>
      </c>
      <c r="F13" s="132">
        <v>15.1</v>
      </c>
      <c r="G13" s="131">
        <v>5988</v>
      </c>
      <c r="H13" s="132">
        <v>83.9</v>
      </c>
      <c r="I13" s="131">
        <v>1150</v>
      </c>
      <c r="J13" s="132">
        <v>16.100000000000001</v>
      </c>
      <c r="K13" s="131">
        <v>5911</v>
      </c>
      <c r="L13" s="132">
        <v>83.1</v>
      </c>
      <c r="M13" s="131">
        <v>1204</v>
      </c>
      <c r="N13" s="132">
        <v>16.899999999999999</v>
      </c>
      <c r="O13" s="131">
        <v>5990</v>
      </c>
      <c r="P13" s="132">
        <v>82.3</v>
      </c>
      <c r="Q13" s="131">
        <v>1285</v>
      </c>
      <c r="R13" s="132">
        <v>17.7</v>
      </c>
      <c r="S13" s="131">
        <v>5341</v>
      </c>
      <c r="T13" s="132">
        <v>80.900000000000006</v>
      </c>
      <c r="U13" s="131">
        <v>1259</v>
      </c>
      <c r="V13" s="132">
        <v>19.100000000000001</v>
      </c>
      <c r="W13" s="131">
        <v>5094</v>
      </c>
      <c r="X13" s="132">
        <v>81.099999999999994</v>
      </c>
      <c r="Y13" s="131">
        <v>1186</v>
      </c>
      <c r="Z13" s="132">
        <v>18.899999999999999</v>
      </c>
      <c r="AA13" s="131">
        <v>5230</v>
      </c>
      <c r="AB13" s="132">
        <v>80.099999999999994</v>
      </c>
      <c r="AC13" s="131">
        <v>1302</v>
      </c>
      <c r="AD13" s="132">
        <v>19.899999999999999</v>
      </c>
      <c r="AE13" s="131">
        <v>5248</v>
      </c>
      <c r="AF13" s="132">
        <v>80.599999999999994</v>
      </c>
      <c r="AG13" s="131">
        <v>1262</v>
      </c>
      <c r="AH13" s="132">
        <v>19.399999999999999</v>
      </c>
      <c r="AI13" s="130"/>
    </row>
    <row r="14" spans="1:35" ht="15" customHeight="1" x14ac:dyDescent="0.25">
      <c r="A14" s="130" t="s">
        <v>59</v>
      </c>
      <c r="B14" s="136" t="s">
        <v>182</v>
      </c>
      <c r="C14" s="132">
        <v>182</v>
      </c>
      <c r="D14" s="132">
        <v>45</v>
      </c>
      <c r="E14" s="132">
        <v>223</v>
      </c>
      <c r="F14" s="132">
        <v>55</v>
      </c>
      <c r="G14" s="132">
        <v>278</v>
      </c>
      <c r="H14" s="132">
        <v>49.5</v>
      </c>
      <c r="I14" s="132">
        <v>284</v>
      </c>
      <c r="J14" s="132">
        <v>50.5</v>
      </c>
      <c r="K14" s="132">
        <v>310</v>
      </c>
      <c r="L14" s="132">
        <v>57.8</v>
      </c>
      <c r="M14" s="132">
        <v>226</v>
      </c>
      <c r="N14" s="132">
        <v>42.2</v>
      </c>
      <c r="O14" s="132">
        <v>283</v>
      </c>
      <c r="P14" s="132">
        <v>56</v>
      </c>
      <c r="Q14" s="132">
        <v>223</v>
      </c>
      <c r="R14" s="132">
        <v>44</v>
      </c>
      <c r="S14" s="132">
        <v>294</v>
      </c>
      <c r="T14" s="132">
        <v>53</v>
      </c>
      <c r="U14" s="132">
        <v>261</v>
      </c>
      <c r="V14" s="132">
        <v>47</v>
      </c>
      <c r="W14" s="132">
        <v>206</v>
      </c>
      <c r="X14" s="132">
        <v>47.3</v>
      </c>
      <c r="Y14" s="132">
        <v>229</v>
      </c>
      <c r="Z14" s="132">
        <v>52.7</v>
      </c>
      <c r="AA14" s="132">
        <v>223</v>
      </c>
      <c r="AB14" s="132">
        <v>46.6</v>
      </c>
      <c r="AC14" s="132">
        <v>256</v>
      </c>
      <c r="AD14" s="132">
        <v>53.4</v>
      </c>
      <c r="AE14" s="132">
        <v>264</v>
      </c>
      <c r="AF14" s="132">
        <v>50.7</v>
      </c>
      <c r="AG14" s="132">
        <v>257</v>
      </c>
      <c r="AH14" s="132">
        <v>49.3</v>
      </c>
      <c r="AI14" s="130"/>
    </row>
    <row r="15" spans="1:35" ht="15" customHeight="1" x14ac:dyDescent="0.25">
      <c r="A15" s="130" t="s">
        <v>60</v>
      </c>
      <c r="B15" s="136" t="s">
        <v>61</v>
      </c>
      <c r="C15" s="131">
        <v>1889</v>
      </c>
      <c r="D15" s="132">
        <v>87.1</v>
      </c>
      <c r="E15" s="132">
        <v>279</v>
      </c>
      <c r="F15" s="132">
        <v>12.9</v>
      </c>
      <c r="G15" s="131">
        <v>1701</v>
      </c>
      <c r="H15" s="132">
        <v>88.7</v>
      </c>
      <c r="I15" s="132">
        <v>218</v>
      </c>
      <c r="J15" s="132">
        <v>11.3</v>
      </c>
      <c r="K15" s="131">
        <v>1976</v>
      </c>
      <c r="L15" s="132">
        <v>90</v>
      </c>
      <c r="M15" s="132">
        <v>220</v>
      </c>
      <c r="N15" s="132">
        <v>10</v>
      </c>
      <c r="O15" s="131">
        <v>1994</v>
      </c>
      <c r="P15" s="132">
        <v>88.4</v>
      </c>
      <c r="Q15" s="132">
        <v>262</v>
      </c>
      <c r="R15" s="132">
        <v>11.6</v>
      </c>
      <c r="S15" s="131">
        <v>2092</v>
      </c>
      <c r="T15" s="132">
        <v>88.8</v>
      </c>
      <c r="U15" s="132">
        <v>264</v>
      </c>
      <c r="V15" s="132">
        <v>11.2</v>
      </c>
      <c r="W15" s="131">
        <v>2213</v>
      </c>
      <c r="X15" s="132">
        <v>90.5</v>
      </c>
      <c r="Y15" s="132">
        <v>231</v>
      </c>
      <c r="Z15" s="132">
        <v>9.5</v>
      </c>
      <c r="AA15" s="131">
        <v>1739</v>
      </c>
      <c r="AB15" s="132">
        <v>88.7</v>
      </c>
      <c r="AC15" s="132">
        <v>223</v>
      </c>
      <c r="AD15" s="132">
        <v>11.3</v>
      </c>
      <c r="AE15" s="131">
        <v>1648</v>
      </c>
      <c r="AF15" s="132">
        <v>88.5</v>
      </c>
      <c r="AG15" s="132">
        <v>214</v>
      </c>
      <c r="AH15" s="132">
        <v>11.5</v>
      </c>
      <c r="AI15" s="130"/>
    </row>
    <row r="16" spans="1:35" ht="15" customHeight="1" x14ac:dyDescent="0.25">
      <c r="A16" s="130" t="s">
        <v>62</v>
      </c>
      <c r="B16" s="136" t="s">
        <v>63</v>
      </c>
      <c r="C16" s="131">
        <v>56546</v>
      </c>
      <c r="D16" s="132">
        <v>83.8</v>
      </c>
      <c r="E16" s="131">
        <v>10932</v>
      </c>
      <c r="F16" s="132">
        <v>16.2</v>
      </c>
      <c r="G16" s="131">
        <v>62484</v>
      </c>
      <c r="H16" s="132">
        <v>83.1</v>
      </c>
      <c r="I16" s="131">
        <v>12682</v>
      </c>
      <c r="J16" s="132">
        <v>16.899999999999999</v>
      </c>
      <c r="K16" s="131">
        <v>64462</v>
      </c>
      <c r="L16" s="132">
        <v>83</v>
      </c>
      <c r="M16" s="131">
        <v>13218</v>
      </c>
      <c r="N16" s="132">
        <v>17</v>
      </c>
      <c r="O16" s="131">
        <v>65746</v>
      </c>
      <c r="P16" s="132">
        <v>82.5</v>
      </c>
      <c r="Q16" s="131">
        <v>13898</v>
      </c>
      <c r="R16" s="132">
        <v>17.5</v>
      </c>
      <c r="S16" s="131">
        <v>66057</v>
      </c>
      <c r="T16" s="132">
        <v>82.6</v>
      </c>
      <c r="U16" s="131">
        <v>13948</v>
      </c>
      <c r="V16" s="132">
        <v>17.399999999999999</v>
      </c>
      <c r="W16" s="131">
        <v>66656</v>
      </c>
      <c r="X16" s="132">
        <v>82.7</v>
      </c>
      <c r="Y16" s="131">
        <v>13983</v>
      </c>
      <c r="Z16" s="132">
        <v>17.3</v>
      </c>
      <c r="AA16" s="131">
        <v>67853</v>
      </c>
      <c r="AB16" s="132">
        <v>83.7</v>
      </c>
      <c r="AC16" s="131">
        <v>13243</v>
      </c>
      <c r="AD16" s="132">
        <v>16.3</v>
      </c>
      <c r="AE16" s="131">
        <v>69264</v>
      </c>
      <c r="AF16" s="132">
        <v>81.900000000000006</v>
      </c>
      <c r="AG16" s="131">
        <v>15273</v>
      </c>
      <c r="AH16" s="132">
        <v>18.100000000000001</v>
      </c>
      <c r="AI16" s="130"/>
    </row>
    <row r="17" spans="1:35" ht="15" customHeight="1" x14ac:dyDescent="0.25">
      <c r="A17" s="130" t="s">
        <v>64</v>
      </c>
      <c r="B17" s="136" t="s">
        <v>65</v>
      </c>
      <c r="C17" s="131">
        <v>11268</v>
      </c>
      <c r="D17" s="132">
        <v>77.400000000000006</v>
      </c>
      <c r="E17" s="131">
        <v>3284</v>
      </c>
      <c r="F17" s="132">
        <v>22.6</v>
      </c>
      <c r="G17" s="131">
        <v>11142</v>
      </c>
      <c r="H17" s="132">
        <v>72.2</v>
      </c>
      <c r="I17" s="131">
        <v>4281</v>
      </c>
      <c r="J17" s="132">
        <v>27.8</v>
      </c>
      <c r="K17" s="131">
        <v>11037</v>
      </c>
      <c r="L17" s="132">
        <v>70</v>
      </c>
      <c r="M17" s="131">
        <v>4737</v>
      </c>
      <c r="N17" s="132">
        <v>30</v>
      </c>
      <c r="O17" s="131">
        <v>11718</v>
      </c>
      <c r="P17" s="132">
        <v>68.2</v>
      </c>
      <c r="Q17" s="131">
        <v>5468</v>
      </c>
      <c r="R17" s="132">
        <v>31.8</v>
      </c>
      <c r="S17" s="131">
        <v>11033</v>
      </c>
      <c r="T17" s="132">
        <v>65.8</v>
      </c>
      <c r="U17" s="131">
        <v>5742</v>
      </c>
      <c r="V17" s="132">
        <v>34.200000000000003</v>
      </c>
      <c r="W17" s="131">
        <v>11059</v>
      </c>
      <c r="X17" s="132">
        <v>65</v>
      </c>
      <c r="Y17" s="131">
        <v>5957</v>
      </c>
      <c r="Z17" s="132">
        <v>35</v>
      </c>
      <c r="AA17" s="131">
        <v>11549</v>
      </c>
      <c r="AB17" s="132">
        <v>64.900000000000006</v>
      </c>
      <c r="AC17" s="131">
        <v>6246</v>
      </c>
      <c r="AD17" s="132">
        <v>35.1</v>
      </c>
      <c r="AE17" s="131">
        <v>11403</v>
      </c>
      <c r="AF17" s="132">
        <v>61.5</v>
      </c>
      <c r="AG17" s="131">
        <v>7150</v>
      </c>
      <c r="AH17" s="132">
        <v>38.5</v>
      </c>
      <c r="AI17" s="130"/>
    </row>
    <row r="18" spans="1:35" ht="15" customHeight="1" x14ac:dyDescent="0.25">
      <c r="A18" s="130" t="s">
        <v>66</v>
      </c>
      <c r="B18" s="136" t="s">
        <v>67</v>
      </c>
      <c r="C18" s="131">
        <v>2830</v>
      </c>
      <c r="D18" s="132">
        <v>75.400000000000006</v>
      </c>
      <c r="E18" s="132">
        <v>926</v>
      </c>
      <c r="F18" s="132">
        <v>24.6</v>
      </c>
      <c r="G18" s="131">
        <v>3556</v>
      </c>
      <c r="H18" s="132">
        <v>74.5</v>
      </c>
      <c r="I18" s="131">
        <v>1214</v>
      </c>
      <c r="J18" s="132">
        <v>25.5</v>
      </c>
      <c r="K18" s="131">
        <v>3022</v>
      </c>
      <c r="L18" s="132">
        <v>75.400000000000006</v>
      </c>
      <c r="M18" s="132">
        <v>986</v>
      </c>
      <c r="N18" s="132">
        <v>24.6</v>
      </c>
      <c r="O18" s="131">
        <v>3358</v>
      </c>
      <c r="P18" s="132">
        <v>74.099999999999994</v>
      </c>
      <c r="Q18" s="131">
        <v>1173</v>
      </c>
      <c r="R18" s="132">
        <v>25.9</v>
      </c>
      <c r="S18" s="131">
        <v>3129</v>
      </c>
      <c r="T18" s="132">
        <v>71.2</v>
      </c>
      <c r="U18" s="131">
        <v>1267</v>
      </c>
      <c r="V18" s="132">
        <v>28.8</v>
      </c>
      <c r="W18" s="131">
        <v>2861</v>
      </c>
      <c r="X18" s="132">
        <v>70.400000000000006</v>
      </c>
      <c r="Y18" s="131">
        <v>1205</v>
      </c>
      <c r="Z18" s="132">
        <v>29.6</v>
      </c>
      <c r="AA18" s="131">
        <v>2523</v>
      </c>
      <c r="AB18" s="132">
        <v>68.2</v>
      </c>
      <c r="AC18" s="131">
        <v>1178</v>
      </c>
      <c r="AD18" s="132">
        <v>31.8</v>
      </c>
      <c r="AE18" s="131">
        <v>2495</v>
      </c>
      <c r="AF18" s="132">
        <v>67.099999999999994</v>
      </c>
      <c r="AG18" s="131">
        <v>1224</v>
      </c>
      <c r="AH18" s="132">
        <v>32.9</v>
      </c>
      <c r="AI18" s="130"/>
    </row>
    <row r="19" spans="1:35" ht="15" customHeight="1" x14ac:dyDescent="0.25">
      <c r="A19" s="130" t="s">
        <v>68</v>
      </c>
      <c r="B19" s="136" t="s">
        <v>69</v>
      </c>
      <c r="C19" s="131">
        <v>10504</v>
      </c>
      <c r="D19" s="132">
        <v>80.2</v>
      </c>
      <c r="E19" s="131">
        <v>2594</v>
      </c>
      <c r="F19" s="132">
        <v>19.8</v>
      </c>
      <c r="G19" s="131">
        <v>10729</v>
      </c>
      <c r="H19" s="132">
        <v>78.900000000000006</v>
      </c>
      <c r="I19" s="131">
        <v>2872</v>
      </c>
      <c r="J19" s="132">
        <v>21.1</v>
      </c>
      <c r="K19" s="131">
        <v>10264</v>
      </c>
      <c r="L19" s="132">
        <v>78.099999999999994</v>
      </c>
      <c r="M19" s="131">
        <v>2882</v>
      </c>
      <c r="N19" s="132">
        <v>21.9</v>
      </c>
      <c r="O19" s="131">
        <v>9618</v>
      </c>
      <c r="P19" s="132">
        <v>80.2</v>
      </c>
      <c r="Q19" s="131">
        <v>2379</v>
      </c>
      <c r="R19" s="132">
        <v>19.8</v>
      </c>
      <c r="S19" s="131">
        <v>9761</v>
      </c>
      <c r="T19" s="132">
        <v>79.2</v>
      </c>
      <c r="U19" s="131">
        <v>2567</v>
      </c>
      <c r="V19" s="132">
        <v>20.8</v>
      </c>
      <c r="W19" s="131">
        <v>8955</v>
      </c>
      <c r="X19" s="132">
        <v>79.2</v>
      </c>
      <c r="Y19" s="131">
        <v>2345</v>
      </c>
      <c r="Z19" s="132">
        <v>20.8</v>
      </c>
      <c r="AA19" s="131">
        <v>8628</v>
      </c>
      <c r="AB19" s="132">
        <v>79</v>
      </c>
      <c r="AC19" s="131">
        <v>2287</v>
      </c>
      <c r="AD19" s="132">
        <v>21</v>
      </c>
      <c r="AE19" s="131">
        <v>8296</v>
      </c>
      <c r="AF19" s="132">
        <v>78.900000000000006</v>
      </c>
      <c r="AG19" s="131">
        <v>2215</v>
      </c>
      <c r="AH19" s="132">
        <v>21.1</v>
      </c>
      <c r="AI19" s="130"/>
    </row>
    <row r="20" spans="1:35" ht="15" customHeight="1" x14ac:dyDescent="0.25">
      <c r="A20" s="130" t="s">
        <v>70</v>
      </c>
      <c r="B20" s="136" t="s">
        <v>71</v>
      </c>
      <c r="C20" s="131">
        <v>3484</v>
      </c>
      <c r="D20" s="132">
        <v>86.3</v>
      </c>
      <c r="E20" s="132">
        <v>554</v>
      </c>
      <c r="F20" s="132">
        <v>13.7</v>
      </c>
      <c r="G20" s="131">
        <v>3843</v>
      </c>
      <c r="H20" s="132">
        <v>86.8</v>
      </c>
      <c r="I20" s="132">
        <v>586</v>
      </c>
      <c r="J20" s="132">
        <v>13.2</v>
      </c>
      <c r="K20" s="131">
        <v>4199</v>
      </c>
      <c r="L20" s="132">
        <v>86.4</v>
      </c>
      <c r="M20" s="132">
        <v>658</v>
      </c>
      <c r="N20" s="132">
        <v>13.6</v>
      </c>
      <c r="O20" s="131">
        <v>4416</v>
      </c>
      <c r="P20" s="132">
        <v>85.1</v>
      </c>
      <c r="Q20" s="132">
        <v>776</v>
      </c>
      <c r="R20" s="132">
        <v>14.9</v>
      </c>
      <c r="S20" s="131">
        <v>4268</v>
      </c>
      <c r="T20" s="132">
        <v>82.5</v>
      </c>
      <c r="U20" s="132">
        <v>903</v>
      </c>
      <c r="V20" s="132">
        <v>17.5</v>
      </c>
      <c r="W20" s="131">
        <v>4328</v>
      </c>
      <c r="X20" s="132">
        <v>82.5</v>
      </c>
      <c r="Y20" s="132">
        <v>918</v>
      </c>
      <c r="Z20" s="132">
        <v>17.5</v>
      </c>
      <c r="AA20" s="131">
        <v>4452</v>
      </c>
      <c r="AB20" s="132">
        <v>83</v>
      </c>
      <c r="AC20" s="132">
        <v>914</v>
      </c>
      <c r="AD20" s="132">
        <v>17</v>
      </c>
      <c r="AE20" s="131">
        <v>4815</v>
      </c>
      <c r="AF20" s="132">
        <v>81.900000000000006</v>
      </c>
      <c r="AG20" s="131">
        <v>1065</v>
      </c>
      <c r="AH20" s="132">
        <v>18.100000000000001</v>
      </c>
      <c r="AI20" s="130"/>
    </row>
    <row r="21" spans="1:35" ht="15" customHeight="1" x14ac:dyDescent="0.25">
      <c r="A21" s="130" t="s">
        <v>72</v>
      </c>
      <c r="B21" s="136" t="s">
        <v>73</v>
      </c>
      <c r="C21" s="131">
        <v>28749</v>
      </c>
      <c r="D21" s="132">
        <v>77.900000000000006</v>
      </c>
      <c r="E21" s="131">
        <v>8137</v>
      </c>
      <c r="F21" s="132">
        <v>22.1</v>
      </c>
      <c r="G21" s="131">
        <v>26813</v>
      </c>
      <c r="H21" s="132">
        <v>76.2</v>
      </c>
      <c r="I21" s="131">
        <v>8391</v>
      </c>
      <c r="J21" s="132">
        <v>23.8</v>
      </c>
      <c r="K21" s="131">
        <v>24622</v>
      </c>
      <c r="L21" s="132">
        <v>76.8</v>
      </c>
      <c r="M21" s="131">
        <v>7438</v>
      </c>
      <c r="N21" s="132">
        <v>23.2</v>
      </c>
      <c r="O21" s="131">
        <v>26110</v>
      </c>
      <c r="P21" s="132">
        <v>77.599999999999994</v>
      </c>
      <c r="Q21" s="131">
        <v>7542</v>
      </c>
      <c r="R21" s="132">
        <v>22.4</v>
      </c>
      <c r="S21" s="131">
        <v>28160</v>
      </c>
      <c r="T21" s="132">
        <v>78</v>
      </c>
      <c r="U21" s="131">
        <v>7963</v>
      </c>
      <c r="V21" s="132">
        <v>22</v>
      </c>
      <c r="W21" s="131">
        <v>27452</v>
      </c>
      <c r="X21" s="132">
        <v>77.599999999999994</v>
      </c>
      <c r="Y21" s="131">
        <v>7916</v>
      </c>
      <c r="Z21" s="132">
        <v>22.4</v>
      </c>
      <c r="AA21" s="131">
        <v>26097</v>
      </c>
      <c r="AB21" s="132">
        <v>77.599999999999994</v>
      </c>
      <c r="AC21" s="131">
        <v>7525</v>
      </c>
      <c r="AD21" s="132">
        <v>22.4</v>
      </c>
      <c r="AE21" s="131">
        <v>25578</v>
      </c>
      <c r="AF21" s="132">
        <v>76.400000000000006</v>
      </c>
      <c r="AG21" s="131">
        <v>7914</v>
      </c>
      <c r="AH21" s="132">
        <v>23.6</v>
      </c>
      <c r="AI21" s="130"/>
    </row>
    <row r="22" spans="1:35" ht="15" customHeight="1" x14ac:dyDescent="0.25">
      <c r="A22" s="130" t="s">
        <v>74</v>
      </c>
      <c r="B22" s="136" t="s">
        <v>75</v>
      </c>
      <c r="C22" s="131">
        <v>12230</v>
      </c>
      <c r="D22" s="132">
        <v>81.400000000000006</v>
      </c>
      <c r="E22" s="131">
        <v>2787</v>
      </c>
      <c r="F22" s="132">
        <v>18.600000000000001</v>
      </c>
      <c r="G22" s="131">
        <v>11396</v>
      </c>
      <c r="H22" s="132">
        <v>77.099999999999994</v>
      </c>
      <c r="I22" s="131">
        <v>3377</v>
      </c>
      <c r="J22" s="132">
        <v>22.9</v>
      </c>
      <c r="K22" s="131">
        <v>11116</v>
      </c>
      <c r="L22" s="132">
        <v>74.400000000000006</v>
      </c>
      <c r="M22" s="131">
        <v>3829</v>
      </c>
      <c r="N22" s="132">
        <v>25.6</v>
      </c>
      <c r="O22" s="131">
        <v>10622</v>
      </c>
      <c r="P22" s="132">
        <v>73.900000000000006</v>
      </c>
      <c r="Q22" s="131">
        <v>3747</v>
      </c>
      <c r="R22" s="132">
        <v>26.1</v>
      </c>
      <c r="S22" s="131">
        <v>10740</v>
      </c>
      <c r="T22" s="132">
        <v>74.099999999999994</v>
      </c>
      <c r="U22" s="131">
        <v>3753</v>
      </c>
      <c r="V22" s="132">
        <v>25.9</v>
      </c>
      <c r="W22" s="131">
        <v>10234</v>
      </c>
      <c r="X22" s="132">
        <v>69.900000000000006</v>
      </c>
      <c r="Y22" s="131">
        <v>4416</v>
      </c>
      <c r="Z22" s="132">
        <v>30.1</v>
      </c>
      <c r="AA22" s="131">
        <v>9366</v>
      </c>
      <c r="AB22" s="132">
        <v>62.5</v>
      </c>
      <c r="AC22" s="131">
        <v>5618</v>
      </c>
      <c r="AD22" s="132">
        <v>37.5</v>
      </c>
      <c r="AE22" s="131">
        <v>8673</v>
      </c>
      <c r="AF22" s="132">
        <v>58.2</v>
      </c>
      <c r="AG22" s="131">
        <v>6220</v>
      </c>
      <c r="AH22" s="132">
        <v>41.8</v>
      </c>
      <c r="AI22" s="130"/>
    </row>
    <row r="23" spans="1:35" ht="15" customHeight="1" x14ac:dyDescent="0.25">
      <c r="A23" s="130" t="s">
        <v>76</v>
      </c>
      <c r="B23" s="136" t="s">
        <v>77</v>
      </c>
      <c r="C23" s="131">
        <v>7521</v>
      </c>
      <c r="D23" s="132">
        <v>83.2</v>
      </c>
      <c r="E23" s="131">
        <v>1520</v>
      </c>
      <c r="F23" s="132">
        <v>16.8</v>
      </c>
      <c r="G23" s="131">
        <v>7618</v>
      </c>
      <c r="H23" s="132">
        <v>81</v>
      </c>
      <c r="I23" s="131">
        <v>1784</v>
      </c>
      <c r="J23" s="132">
        <v>19</v>
      </c>
      <c r="K23" s="131">
        <v>8143</v>
      </c>
      <c r="L23" s="132">
        <v>80.7</v>
      </c>
      <c r="M23" s="131">
        <v>1946</v>
      </c>
      <c r="N23" s="132">
        <v>19.3</v>
      </c>
      <c r="O23" s="131">
        <v>7626</v>
      </c>
      <c r="P23" s="132">
        <v>80.8</v>
      </c>
      <c r="Q23" s="131">
        <v>1808</v>
      </c>
      <c r="R23" s="132">
        <v>19.2</v>
      </c>
      <c r="S23" s="131">
        <v>7361</v>
      </c>
      <c r="T23" s="132">
        <v>80</v>
      </c>
      <c r="U23" s="131">
        <v>1840</v>
      </c>
      <c r="V23" s="132">
        <v>20</v>
      </c>
      <c r="W23" s="131">
        <v>7678</v>
      </c>
      <c r="X23" s="132">
        <v>78.7</v>
      </c>
      <c r="Y23" s="131">
        <v>2083</v>
      </c>
      <c r="Z23" s="132">
        <v>21.3</v>
      </c>
      <c r="AA23" s="131">
        <v>7663</v>
      </c>
      <c r="AB23" s="132">
        <v>79.2</v>
      </c>
      <c r="AC23" s="131">
        <v>2012</v>
      </c>
      <c r="AD23" s="132">
        <v>20.8</v>
      </c>
      <c r="AE23" s="131">
        <v>7051</v>
      </c>
      <c r="AF23" s="132">
        <v>78.599999999999994</v>
      </c>
      <c r="AG23" s="131">
        <v>1924</v>
      </c>
      <c r="AH23" s="132">
        <v>21.4</v>
      </c>
      <c r="AI23" s="130"/>
    </row>
    <row r="24" spans="1:35" ht="15" customHeight="1" x14ac:dyDescent="0.25">
      <c r="A24" s="130" t="s">
        <v>78</v>
      </c>
      <c r="B24" s="136" t="s">
        <v>79</v>
      </c>
      <c r="C24" s="131">
        <v>7524</v>
      </c>
      <c r="D24" s="132">
        <v>69.5</v>
      </c>
      <c r="E24" s="131">
        <v>3307</v>
      </c>
      <c r="F24" s="132">
        <v>30.5</v>
      </c>
      <c r="G24" s="131">
        <v>7875</v>
      </c>
      <c r="H24" s="132">
        <v>67.5</v>
      </c>
      <c r="I24" s="131">
        <v>3790</v>
      </c>
      <c r="J24" s="132">
        <v>32.5</v>
      </c>
      <c r="K24" s="131">
        <v>7573</v>
      </c>
      <c r="L24" s="132">
        <v>68.2</v>
      </c>
      <c r="M24" s="131">
        <v>3529</v>
      </c>
      <c r="N24" s="132">
        <v>31.8</v>
      </c>
      <c r="O24" s="131">
        <v>7409</v>
      </c>
      <c r="P24" s="132">
        <v>68.099999999999994</v>
      </c>
      <c r="Q24" s="131">
        <v>3475</v>
      </c>
      <c r="R24" s="132">
        <v>31.9</v>
      </c>
      <c r="S24" s="131">
        <v>7473</v>
      </c>
      <c r="T24" s="132">
        <v>68.2</v>
      </c>
      <c r="U24" s="131">
        <v>3481</v>
      </c>
      <c r="V24" s="132">
        <v>31.8</v>
      </c>
      <c r="W24" s="131">
        <v>6943</v>
      </c>
      <c r="X24" s="132">
        <v>65.3</v>
      </c>
      <c r="Y24" s="131">
        <v>3693</v>
      </c>
      <c r="Z24" s="132">
        <v>34.700000000000003</v>
      </c>
      <c r="AA24" s="131">
        <v>7139</v>
      </c>
      <c r="AB24" s="132">
        <v>65.3</v>
      </c>
      <c r="AC24" s="131">
        <v>3797</v>
      </c>
      <c r="AD24" s="132">
        <v>34.700000000000003</v>
      </c>
      <c r="AE24" s="131">
        <v>7078</v>
      </c>
      <c r="AF24" s="132">
        <v>64.099999999999994</v>
      </c>
      <c r="AG24" s="131">
        <v>3968</v>
      </c>
      <c r="AH24" s="132">
        <v>35.9</v>
      </c>
      <c r="AI24" s="130"/>
    </row>
    <row r="25" spans="1:35" ht="15" customHeight="1" x14ac:dyDescent="0.25">
      <c r="A25" s="130" t="s">
        <v>80</v>
      </c>
      <c r="B25" s="136" t="s">
        <v>81</v>
      </c>
      <c r="C25" s="131">
        <v>3715</v>
      </c>
      <c r="D25" s="132">
        <v>76.599999999999994</v>
      </c>
      <c r="E25" s="131">
        <v>1133</v>
      </c>
      <c r="F25" s="132">
        <v>23.4</v>
      </c>
      <c r="G25" s="131">
        <v>4064</v>
      </c>
      <c r="H25" s="132">
        <v>76.5</v>
      </c>
      <c r="I25" s="131">
        <v>1245</v>
      </c>
      <c r="J25" s="132">
        <v>23.5</v>
      </c>
      <c r="K25" s="131">
        <v>3776</v>
      </c>
      <c r="L25" s="132">
        <v>68.400000000000006</v>
      </c>
      <c r="M25" s="131">
        <v>1742</v>
      </c>
      <c r="N25" s="132">
        <v>31.6</v>
      </c>
      <c r="O25" s="131">
        <v>4062</v>
      </c>
      <c r="P25" s="132">
        <v>67.7</v>
      </c>
      <c r="Q25" s="131">
        <v>1936</v>
      </c>
      <c r="R25" s="132">
        <v>32.299999999999997</v>
      </c>
      <c r="S25" s="131">
        <v>3760</v>
      </c>
      <c r="T25" s="132">
        <v>67.099999999999994</v>
      </c>
      <c r="U25" s="131">
        <v>1842</v>
      </c>
      <c r="V25" s="132">
        <v>32.9</v>
      </c>
      <c r="W25" s="131">
        <v>3704</v>
      </c>
      <c r="X25" s="132">
        <v>67.900000000000006</v>
      </c>
      <c r="Y25" s="131">
        <v>1753</v>
      </c>
      <c r="Z25" s="132">
        <v>32.1</v>
      </c>
      <c r="AA25" s="131">
        <v>3820</v>
      </c>
      <c r="AB25" s="132">
        <v>67.7</v>
      </c>
      <c r="AC25" s="131">
        <v>1821</v>
      </c>
      <c r="AD25" s="132">
        <v>32.299999999999997</v>
      </c>
      <c r="AE25" s="131">
        <v>3652</v>
      </c>
      <c r="AF25" s="132">
        <v>65.3</v>
      </c>
      <c r="AG25" s="131">
        <v>1940</v>
      </c>
      <c r="AH25" s="132">
        <v>34.700000000000003</v>
      </c>
      <c r="AI25" s="130"/>
    </row>
    <row r="26" spans="1:35" ht="15" customHeight="1" x14ac:dyDescent="0.25">
      <c r="A26" s="130" t="s">
        <v>82</v>
      </c>
      <c r="B26" s="136" t="s">
        <v>83</v>
      </c>
      <c r="C26" s="131">
        <v>11088</v>
      </c>
      <c r="D26" s="132">
        <v>83.4</v>
      </c>
      <c r="E26" s="131">
        <v>2212</v>
      </c>
      <c r="F26" s="132">
        <v>16.600000000000001</v>
      </c>
      <c r="G26" s="131">
        <v>11669</v>
      </c>
      <c r="H26" s="132">
        <v>83.2</v>
      </c>
      <c r="I26" s="131">
        <v>2364</v>
      </c>
      <c r="J26" s="132">
        <v>16.8</v>
      </c>
      <c r="K26" s="131">
        <v>11422</v>
      </c>
      <c r="L26" s="132">
        <v>82.5</v>
      </c>
      <c r="M26" s="131">
        <v>2421</v>
      </c>
      <c r="N26" s="132">
        <v>17.5</v>
      </c>
      <c r="O26" s="131">
        <v>11424</v>
      </c>
      <c r="P26" s="132">
        <v>83.6</v>
      </c>
      <c r="Q26" s="131">
        <v>2243</v>
      </c>
      <c r="R26" s="132">
        <v>16.399999999999999</v>
      </c>
      <c r="S26" s="131">
        <v>11041</v>
      </c>
      <c r="T26" s="132">
        <v>82.2</v>
      </c>
      <c r="U26" s="131">
        <v>2399</v>
      </c>
      <c r="V26" s="132">
        <v>17.8</v>
      </c>
      <c r="W26" s="131">
        <v>10627</v>
      </c>
      <c r="X26" s="132">
        <v>81.8</v>
      </c>
      <c r="Y26" s="131">
        <v>2365</v>
      </c>
      <c r="Z26" s="132">
        <v>18.2</v>
      </c>
      <c r="AA26" s="131">
        <v>10205</v>
      </c>
      <c r="AB26" s="132">
        <v>83</v>
      </c>
      <c r="AC26" s="131">
        <v>2083</v>
      </c>
      <c r="AD26" s="132">
        <v>17</v>
      </c>
      <c r="AE26" s="131">
        <v>8957</v>
      </c>
      <c r="AF26" s="132">
        <v>82</v>
      </c>
      <c r="AG26" s="131">
        <v>1970</v>
      </c>
      <c r="AH26" s="132">
        <v>18</v>
      </c>
      <c r="AI26" s="130"/>
    </row>
    <row r="27" spans="1:35" ht="15" customHeight="1" x14ac:dyDescent="0.25">
      <c r="A27" s="130" t="s">
        <v>84</v>
      </c>
      <c r="B27" s="136" t="s">
        <v>85</v>
      </c>
      <c r="C27" s="131">
        <v>12084</v>
      </c>
      <c r="D27" s="132">
        <v>83.7</v>
      </c>
      <c r="E27" s="131">
        <v>2359</v>
      </c>
      <c r="F27" s="132">
        <v>16.3</v>
      </c>
      <c r="G27" s="131">
        <v>12970</v>
      </c>
      <c r="H27" s="132">
        <v>83.8</v>
      </c>
      <c r="I27" s="131">
        <v>2513</v>
      </c>
      <c r="J27" s="132">
        <v>16.2</v>
      </c>
      <c r="K27" s="131">
        <v>13245</v>
      </c>
      <c r="L27" s="132">
        <v>83.7</v>
      </c>
      <c r="M27" s="131">
        <v>2589</v>
      </c>
      <c r="N27" s="132">
        <v>16.3</v>
      </c>
      <c r="O27" s="131">
        <v>13371</v>
      </c>
      <c r="P27" s="132">
        <v>82.5</v>
      </c>
      <c r="Q27" s="131">
        <v>2833</v>
      </c>
      <c r="R27" s="132">
        <v>17.5</v>
      </c>
      <c r="S27" s="131">
        <v>13346</v>
      </c>
      <c r="T27" s="132">
        <v>82.7</v>
      </c>
      <c r="U27" s="131">
        <v>2791</v>
      </c>
      <c r="V27" s="132">
        <v>17.3</v>
      </c>
      <c r="W27" s="131">
        <v>13037</v>
      </c>
      <c r="X27" s="132">
        <v>82.9</v>
      </c>
      <c r="Y27" s="131">
        <v>2684</v>
      </c>
      <c r="Z27" s="132">
        <v>17.100000000000001</v>
      </c>
      <c r="AA27" s="131">
        <v>13508</v>
      </c>
      <c r="AB27" s="132">
        <v>85</v>
      </c>
      <c r="AC27" s="131">
        <v>2382</v>
      </c>
      <c r="AD27" s="132">
        <v>15</v>
      </c>
      <c r="AE27" s="131">
        <v>13223</v>
      </c>
      <c r="AF27" s="132">
        <v>84.7</v>
      </c>
      <c r="AG27" s="131">
        <v>2386</v>
      </c>
      <c r="AH27" s="132">
        <v>15.3</v>
      </c>
      <c r="AI27" s="130"/>
    </row>
    <row r="28" spans="1:35" ht="15" customHeight="1" x14ac:dyDescent="0.25">
      <c r="A28" s="130" t="s">
        <v>86</v>
      </c>
      <c r="B28" s="136" t="s">
        <v>87</v>
      </c>
      <c r="C28" s="131">
        <v>2505</v>
      </c>
      <c r="D28" s="132">
        <v>86.3</v>
      </c>
      <c r="E28" s="132">
        <v>398</v>
      </c>
      <c r="F28" s="132">
        <v>13.7</v>
      </c>
      <c r="G28" s="131">
        <v>2493</v>
      </c>
      <c r="H28" s="132">
        <v>85.2</v>
      </c>
      <c r="I28" s="132">
        <v>432</v>
      </c>
      <c r="J28" s="132">
        <v>14.8</v>
      </c>
      <c r="K28" s="131">
        <v>2269</v>
      </c>
      <c r="L28" s="132">
        <v>85.4</v>
      </c>
      <c r="M28" s="132">
        <v>388</v>
      </c>
      <c r="N28" s="132">
        <v>14.6</v>
      </c>
      <c r="O28" s="131">
        <v>2191</v>
      </c>
      <c r="P28" s="132">
        <v>83.1</v>
      </c>
      <c r="Q28" s="132">
        <v>444</v>
      </c>
      <c r="R28" s="132">
        <v>16.899999999999999</v>
      </c>
      <c r="S28" s="131">
        <v>2200</v>
      </c>
      <c r="T28" s="132">
        <v>82.3</v>
      </c>
      <c r="U28" s="132">
        <v>473</v>
      </c>
      <c r="V28" s="132">
        <v>17.7</v>
      </c>
      <c r="W28" s="131">
        <v>2144</v>
      </c>
      <c r="X28" s="132">
        <v>83.4</v>
      </c>
      <c r="Y28" s="132">
        <v>428</v>
      </c>
      <c r="Z28" s="132">
        <v>16.600000000000001</v>
      </c>
      <c r="AA28" s="131">
        <v>1688</v>
      </c>
      <c r="AB28" s="132">
        <v>80.5</v>
      </c>
      <c r="AC28" s="132">
        <v>408</v>
      </c>
      <c r="AD28" s="132">
        <v>19.5</v>
      </c>
      <c r="AE28" s="131">
        <v>1777</v>
      </c>
      <c r="AF28" s="132">
        <v>83.3</v>
      </c>
      <c r="AG28" s="132">
        <v>356</v>
      </c>
      <c r="AH28" s="132">
        <v>16.7</v>
      </c>
      <c r="AI28" s="130"/>
    </row>
    <row r="29" spans="1:35" ht="15" customHeight="1" x14ac:dyDescent="0.25">
      <c r="A29" s="130" t="s">
        <v>88</v>
      </c>
      <c r="B29" s="136" t="s">
        <v>89</v>
      </c>
      <c r="C29" s="131">
        <v>26221</v>
      </c>
      <c r="D29" s="132">
        <v>80.2</v>
      </c>
      <c r="E29" s="131">
        <v>6484</v>
      </c>
      <c r="F29" s="132">
        <v>19.8</v>
      </c>
      <c r="G29" s="131">
        <v>26241</v>
      </c>
      <c r="H29" s="132">
        <v>79.5</v>
      </c>
      <c r="I29" s="131">
        <v>6758</v>
      </c>
      <c r="J29" s="132">
        <v>20.5</v>
      </c>
      <c r="K29" s="131">
        <v>25745</v>
      </c>
      <c r="L29" s="132">
        <v>79.3</v>
      </c>
      <c r="M29" s="131">
        <v>6723</v>
      </c>
      <c r="N29" s="132">
        <v>20.7</v>
      </c>
      <c r="O29" s="131">
        <v>23772</v>
      </c>
      <c r="P29" s="132">
        <v>78.2</v>
      </c>
      <c r="Q29" s="131">
        <v>6610</v>
      </c>
      <c r="R29" s="132">
        <v>21.8</v>
      </c>
      <c r="S29" s="131">
        <v>22206</v>
      </c>
      <c r="T29" s="132">
        <v>79.2</v>
      </c>
      <c r="U29" s="131">
        <v>5833</v>
      </c>
      <c r="V29" s="132">
        <v>20.8</v>
      </c>
      <c r="W29" s="131">
        <v>21314</v>
      </c>
      <c r="X29" s="132">
        <v>78.5</v>
      </c>
      <c r="Y29" s="131">
        <v>5822</v>
      </c>
      <c r="Z29" s="132">
        <v>21.5</v>
      </c>
      <c r="AA29" s="131">
        <v>20243</v>
      </c>
      <c r="AB29" s="132">
        <v>79.3</v>
      </c>
      <c r="AC29" s="131">
        <v>5280</v>
      </c>
      <c r="AD29" s="132">
        <v>20.7</v>
      </c>
      <c r="AE29" s="131">
        <v>18404</v>
      </c>
      <c r="AF29" s="132">
        <v>78.599999999999994</v>
      </c>
      <c r="AG29" s="131">
        <v>5009</v>
      </c>
      <c r="AH29" s="132">
        <v>21.4</v>
      </c>
      <c r="AI29" s="130"/>
    </row>
    <row r="30" spans="1:35" ht="15" customHeight="1" x14ac:dyDescent="0.25">
      <c r="A30" s="130" t="s">
        <v>90</v>
      </c>
      <c r="B30" s="136" t="s">
        <v>91</v>
      </c>
      <c r="C30" s="131">
        <v>14287</v>
      </c>
      <c r="D30" s="132">
        <v>72.099999999999994</v>
      </c>
      <c r="E30" s="131">
        <v>5518</v>
      </c>
      <c r="F30" s="132">
        <v>27.9</v>
      </c>
      <c r="G30" s="131">
        <v>14542</v>
      </c>
      <c r="H30" s="132">
        <v>71.599999999999994</v>
      </c>
      <c r="I30" s="131">
        <v>5782</v>
      </c>
      <c r="J30" s="132">
        <v>28.4</v>
      </c>
      <c r="K30" s="131">
        <v>13871</v>
      </c>
      <c r="L30" s="132">
        <v>71</v>
      </c>
      <c r="M30" s="131">
        <v>5675</v>
      </c>
      <c r="N30" s="132">
        <v>29</v>
      </c>
      <c r="O30" s="131">
        <v>13753</v>
      </c>
      <c r="P30" s="132">
        <v>72.599999999999994</v>
      </c>
      <c r="Q30" s="131">
        <v>5201</v>
      </c>
      <c r="R30" s="132">
        <v>27.4</v>
      </c>
      <c r="S30" s="131">
        <v>12547</v>
      </c>
      <c r="T30" s="132">
        <v>71.5</v>
      </c>
      <c r="U30" s="131">
        <v>5000</v>
      </c>
      <c r="V30" s="132">
        <v>28.5</v>
      </c>
      <c r="W30" s="131">
        <v>12830</v>
      </c>
      <c r="X30" s="132">
        <v>73.2</v>
      </c>
      <c r="Y30" s="131">
        <v>4704</v>
      </c>
      <c r="Z30" s="132">
        <v>26.8</v>
      </c>
      <c r="AA30" s="131">
        <v>12933</v>
      </c>
      <c r="AB30" s="132">
        <v>74.7</v>
      </c>
      <c r="AC30" s="131">
        <v>4384</v>
      </c>
      <c r="AD30" s="132">
        <v>25.3</v>
      </c>
      <c r="AE30" s="131">
        <v>12278</v>
      </c>
      <c r="AF30" s="132">
        <v>73.900000000000006</v>
      </c>
      <c r="AG30" s="131">
        <v>4341</v>
      </c>
      <c r="AH30" s="132">
        <v>26.1</v>
      </c>
      <c r="AI30" s="130"/>
    </row>
    <row r="31" spans="1:35" ht="15" customHeight="1" x14ac:dyDescent="0.25">
      <c r="A31" s="130" t="s">
        <v>92</v>
      </c>
      <c r="B31" s="136" t="s">
        <v>93</v>
      </c>
      <c r="C31" s="131">
        <v>14893</v>
      </c>
      <c r="D31" s="132">
        <v>88.1</v>
      </c>
      <c r="E31" s="131">
        <v>2013</v>
      </c>
      <c r="F31" s="132">
        <v>11.9</v>
      </c>
      <c r="G31" s="131">
        <v>15725</v>
      </c>
      <c r="H31" s="132">
        <v>87.4</v>
      </c>
      <c r="I31" s="131">
        <v>2265</v>
      </c>
      <c r="J31" s="132">
        <v>12.6</v>
      </c>
      <c r="K31" s="131">
        <v>15297</v>
      </c>
      <c r="L31" s="132">
        <v>86.1</v>
      </c>
      <c r="M31" s="131">
        <v>2465</v>
      </c>
      <c r="N31" s="132">
        <v>13.9</v>
      </c>
      <c r="O31" s="131">
        <v>15114</v>
      </c>
      <c r="P31" s="132">
        <v>85.2</v>
      </c>
      <c r="Q31" s="131">
        <v>2624</v>
      </c>
      <c r="R31" s="132">
        <v>14.8</v>
      </c>
      <c r="S31" s="131">
        <v>14571</v>
      </c>
      <c r="T31" s="132">
        <v>85.5</v>
      </c>
      <c r="U31" s="131">
        <v>2465</v>
      </c>
      <c r="V31" s="132">
        <v>14.5</v>
      </c>
      <c r="W31" s="131">
        <v>13894</v>
      </c>
      <c r="X31" s="132">
        <v>85.6</v>
      </c>
      <c r="Y31" s="131">
        <v>2342</v>
      </c>
      <c r="Z31" s="132">
        <v>14.4</v>
      </c>
      <c r="AA31" s="131">
        <v>13380</v>
      </c>
      <c r="AB31" s="132">
        <v>86.4</v>
      </c>
      <c r="AC31" s="131">
        <v>2103</v>
      </c>
      <c r="AD31" s="132">
        <v>13.6</v>
      </c>
      <c r="AE31" s="131">
        <v>12885</v>
      </c>
      <c r="AF31" s="132">
        <v>86.2</v>
      </c>
      <c r="AG31" s="131">
        <v>2060</v>
      </c>
      <c r="AH31" s="132">
        <v>13.8</v>
      </c>
      <c r="AI31" s="130"/>
    </row>
    <row r="32" spans="1:35" ht="15" customHeight="1" x14ac:dyDescent="0.25">
      <c r="A32" s="130" t="s">
        <v>94</v>
      </c>
      <c r="B32" s="136" t="s">
        <v>95</v>
      </c>
      <c r="C32" s="131">
        <v>9774</v>
      </c>
      <c r="D32" s="132">
        <v>85.1</v>
      </c>
      <c r="E32" s="131">
        <v>1705</v>
      </c>
      <c r="F32" s="132">
        <v>14.9</v>
      </c>
      <c r="G32" s="131">
        <v>10049</v>
      </c>
      <c r="H32" s="132">
        <v>83.1</v>
      </c>
      <c r="I32" s="131">
        <v>2036</v>
      </c>
      <c r="J32" s="132">
        <v>16.899999999999999</v>
      </c>
      <c r="K32" s="131">
        <v>10472</v>
      </c>
      <c r="L32" s="132">
        <v>86.3</v>
      </c>
      <c r="M32" s="131">
        <v>1656</v>
      </c>
      <c r="N32" s="132">
        <v>13.7</v>
      </c>
      <c r="O32" s="131">
        <v>10782</v>
      </c>
      <c r="P32" s="132">
        <v>85.4</v>
      </c>
      <c r="Q32" s="131">
        <v>1840</v>
      </c>
      <c r="R32" s="132">
        <v>14.6</v>
      </c>
      <c r="S32" s="131">
        <v>10016</v>
      </c>
      <c r="T32" s="132">
        <v>83.2</v>
      </c>
      <c r="U32" s="131">
        <v>2021</v>
      </c>
      <c r="V32" s="132">
        <v>16.8</v>
      </c>
      <c r="W32" s="131">
        <v>11126</v>
      </c>
      <c r="X32" s="132">
        <v>83.8</v>
      </c>
      <c r="Y32" s="131">
        <v>2157</v>
      </c>
      <c r="Z32" s="132">
        <v>16.2</v>
      </c>
      <c r="AA32" s="131">
        <v>10770</v>
      </c>
      <c r="AB32" s="132">
        <v>82.4</v>
      </c>
      <c r="AC32" s="131">
        <v>2298</v>
      </c>
      <c r="AD32" s="132">
        <v>17.600000000000001</v>
      </c>
      <c r="AE32" s="131">
        <v>10234</v>
      </c>
      <c r="AF32" s="132">
        <v>83.1</v>
      </c>
      <c r="AG32" s="131">
        <v>2075</v>
      </c>
      <c r="AH32" s="132">
        <v>16.899999999999999</v>
      </c>
      <c r="AI32" s="130"/>
    </row>
    <row r="33" spans="1:35" ht="15" customHeight="1" x14ac:dyDescent="0.25">
      <c r="A33" s="130" t="s">
        <v>96</v>
      </c>
      <c r="B33" s="136" t="s">
        <v>97</v>
      </c>
      <c r="C33" s="131">
        <v>1382</v>
      </c>
      <c r="D33" s="132">
        <v>79.099999999999994</v>
      </c>
      <c r="E33" s="132">
        <v>364</v>
      </c>
      <c r="F33" s="132">
        <v>20.9</v>
      </c>
      <c r="G33" s="131">
        <v>1515</v>
      </c>
      <c r="H33" s="132">
        <v>77.8</v>
      </c>
      <c r="I33" s="132">
        <v>432</v>
      </c>
      <c r="J33" s="132">
        <v>22.2</v>
      </c>
      <c r="K33" s="131">
        <v>1459</v>
      </c>
      <c r="L33" s="132">
        <v>76.8</v>
      </c>
      <c r="M33" s="132">
        <v>440</v>
      </c>
      <c r="N33" s="132">
        <v>23.2</v>
      </c>
      <c r="O33" s="131">
        <v>1519</v>
      </c>
      <c r="P33" s="132">
        <v>78.2</v>
      </c>
      <c r="Q33" s="132">
        <v>424</v>
      </c>
      <c r="R33" s="132">
        <v>21.8</v>
      </c>
      <c r="S33" s="131">
        <v>1400</v>
      </c>
      <c r="T33" s="132">
        <v>75.3</v>
      </c>
      <c r="U33" s="132">
        <v>460</v>
      </c>
      <c r="V33" s="132">
        <v>24.7</v>
      </c>
      <c r="W33" s="131">
        <v>1362</v>
      </c>
      <c r="X33" s="132">
        <v>75.900000000000006</v>
      </c>
      <c r="Y33" s="132">
        <v>432</v>
      </c>
      <c r="Z33" s="132">
        <v>24.1</v>
      </c>
      <c r="AA33" s="131">
        <v>1543</v>
      </c>
      <c r="AB33" s="132">
        <v>79.099999999999994</v>
      </c>
      <c r="AC33" s="132">
        <v>408</v>
      </c>
      <c r="AD33" s="132">
        <v>20.9</v>
      </c>
      <c r="AE33" s="131">
        <v>1460</v>
      </c>
      <c r="AF33" s="132">
        <v>81.5</v>
      </c>
      <c r="AG33" s="132">
        <v>331</v>
      </c>
      <c r="AH33" s="132">
        <v>18.5</v>
      </c>
      <c r="AI33" s="130"/>
    </row>
    <row r="34" spans="1:35" ht="15" customHeight="1" x14ac:dyDescent="0.25">
      <c r="A34" s="130" t="s">
        <v>100</v>
      </c>
      <c r="B34" s="136" t="s">
        <v>101</v>
      </c>
      <c r="C34" s="131">
        <v>20979</v>
      </c>
      <c r="D34" s="132">
        <v>78.8</v>
      </c>
      <c r="E34" s="131">
        <v>5633</v>
      </c>
      <c r="F34" s="132">
        <v>21.2</v>
      </c>
      <c r="G34" s="131">
        <v>20630</v>
      </c>
      <c r="H34" s="132">
        <v>77.5</v>
      </c>
      <c r="I34" s="131">
        <v>5991</v>
      </c>
      <c r="J34" s="132">
        <v>22.5</v>
      </c>
      <c r="K34" s="131">
        <v>23101</v>
      </c>
      <c r="L34" s="132">
        <v>77.400000000000006</v>
      </c>
      <c r="M34" s="131">
        <v>6758</v>
      </c>
      <c r="N34" s="132">
        <v>22.6</v>
      </c>
      <c r="O34" s="131">
        <v>23705</v>
      </c>
      <c r="P34" s="132">
        <v>77.3</v>
      </c>
      <c r="Q34" s="131">
        <v>6968</v>
      </c>
      <c r="R34" s="132">
        <v>22.7</v>
      </c>
      <c r="S34" s="131">
        <v>23830</v>
      </c>
      <c r="T34" s="132">
        <v>74.8</v>
      </c>
      <c r="U34" s="131">
        <v>8016</v>
      </c>
      <c r="V34" s="132">
        <v>25.2</v>
      </c>
      <c r="W34" s="131">
        <v>24152</v>
      </c>
      <c r="X34" s="132">
        <v>75</v>
      </c>
      <c r="Y34" s="131">
        <v>8067</v>
      </c>
      <c r="Z34" s="132">
        <v>25</v>
      </c>
      <c r="AA34" s="131">
        <v>24705</v>
      </c>
      <c r="AB34" s="132">
        <v>74.8</v>
      </c>
      <c r="AC34" s="131">
        <v>8308</v>
      </c>
      <c r="AD34" s="132">
        <v>25.2</v>
      </c>
      <c r="AE34" s="131">
        <v>23837</v>
      </c>
      <c r="AF34" s="132">
        <v>74.3</v>
      </c>
      <c r="AG34" s="131">
        <v>8253</v>
      </c>
      <c r="AH34" s="132">
        <v>25.7</v>
      </c>
      <c r="AI34" s="130"/>
    </row>
    <row r="35" spans="1:35" ht="15" customHeight="1" x14ac:dyDescent="0.25">
      <c r="A35" s="130" t="s">
        <v>102</v>
      </c>
      <c r="B35" s="136" t="s">
        <v>103</v>
      </c>
      <c r="C35" s="131">
        <v>1382</v>
      </c>
      <c r="D35" s="132">
        <v>80.7</v>
      </c>
      <c r="E35" s="132">
        <v>330</v>
      </c>
      <c r="F35" s="132">
        <v>19.3</v>
      </c>
      <c r="G35" s="131">
        <v>1647</v>
      </c>
      <c r="H35" s="132">
        <v>81.7</v>
      </c>
      <c r="I35" s="132">
        <v>368</v>
      </c>
      <c r="J35" s="132">
        <v>18.3</v>
      </c>
      <c r="K35" s="131">
        <v>1798</v>
      </c>
      <c r="L35" s="132">
        <v>80.7</v>
      </c>
      <c r="M35" s="132">
        <v>429</v>
      </c>
      <c r="N35" s="132">
        <v>19.3</v>
      </c>
      <c r="O35" s="131">
        <v>1579</v>
      </c>
      <c r="P35" s="132">
        <v>79</v>
      </c>
      <c r="Q35" s="132">
        <v>419</v>
      </c>
      <c r="R35" s="132">
        <v>21</v>
      </c>
      <c r="S35" s="131">
        <v>1789</v>
      </c>
      <c r="T35" s="132">
        <v>78.5</v>
      </c>
      <c r="U35" s="132">
        <v>491</v>
      </c>
      <c r="V35" s="132">
        <v>21.5</v>
      </c>
      <c r="W35" s="131">
        <v>1787</v>
      </c>
      <c r="X35" s="132">
        <v>79.8</v>
      </c>
      <c r="Y35" s="132">
        <v>451</v>
      </c>
      <c r="Z35" s="132">
        <v>20.2</v>
      </c>
      <c r="AA35" s="131">
        <v>1619</v>
      </c>
      <c r="AB35" s="132">
        <v>77.7</v>
      </c>
      <c r="AC35" s="132">
        <v>466</v>
      </c>
      <c r="AD35" s="132">
        <v>22.3</v>
      </c>
      <c r="AE35" s="131">
        <v>1690</v>
      </c>
      <c r="AF35" s="132">
        <v>78</v>
      </c>
      <c r="AG35" s="132">
        <v>477</v>
      </c>
      <c r="AH35" s="132">
        <v>22</v>
      </c>
      <c r="AI35" s="130"/>
    </row>
    <row r="36" spans="1:35" ht="15" customHeight="1" x14ac:dyDescent="0.25">
      <c r="A36" s="130" t="s">
        <v>104</v>
      </c>
      <c r="B36" s="136" t="s">
        <v>105</v>
      </c>
      <c r="C36" s="131">
        <v>4664</v>
      </c>
      <c r="D36" s="132">
        <v>84.7</v>
      </c>
      <c r="E36" s="132">
        <v>844</v>
      </c>
      <c r="F36" s="132">
        <v>15.3</v>
      </c>
      <c r="G36" s="131">
        <v>4502</v>
      </c>
      <c r="H36" s="132">
        <v>84.3</v>
      </c>
      <c r="I36" s="132">
        <v>840</v>
      </c>
      <c r="J36" s="132">
        <v>15.7</v>
      </c>
      <c r="K36" s="131">
        <v>4372</v>
      </c>
      <c r="L36" s="132">
        <v>79.599999999999994</v>
      </c>
      <c r="M36" s="131">
        <v>1120</v>
      </c>
      <c r="N36" s="132">
        <v>20.399999999999999</v>
      </c>
      <c r="O36" s="131">
        <v>3474</v>
      </c>
      <c r="P36" s="132">
        <v>76.5</v>
      </c>
      <c r="Q36" s="131">
        <v>1064</v>
      </c>
      <c r="R36" s="132">
        <v>23.5</v>
      </c>
      <c r="S36" s="131">
        <v>3917</v>
      </c>
      <c r="T36" s="132">
        <v>76.2</v>
      </c>
      <c r="U36" s="131">
        <v>1225</v>
      </c>
      <c r="V36" s="132">
        <v>23.8</v>
      </c>
      <c r="W36" s="131">
        <v>4107</v>
      </c>
      <c r="X36" s="132">
        <v>76.5</v>
      </c>
      <c r="Y36" s="131">
        <v>1260</v>
      </c>
      <c r="Z36" s="132">
        <v>23.5</v>
      </c>
      <c r="AA36" s="131">
        <v>4429</v>
      </c>
      <c r="AB36" s="132">
        <v>77</v>
      </c>
      <c r="AC36" s="131">
        <v>1325</v>
      </c>
      <c r="AD36" s="132">
        <v>23</v>
      </c>
      <c r="AE36" s="131">
        <v>4129</v>
      </c>
      <c r="AF36" s="132">
        <v>74.599999999999994</v>
      </c>
      <c r="AG36" s="131">
        <v>1410</v>
      </c>
      <c r="AH36" s="132">
        <v>25.4</v>
      </c>
      <c r="AI36" s="130"/>
    </row>
    <row r="37" spans="1:35" ht="15" customHeight="1" x14ac:dyDescent="0.25">
      <c r="A37" s="130" t="s">
        <v>106</v>
      </c>
      <c r="B37" s="136" t="s">
        <v>107</v>
      </c>
      <c r="C37" s="131">
        <v>1975</v>
      </c>
      <c r="D37" s="132">
        <v>83</v>
      </c>
      <c r="E37" s="132">
        <v>404</v>
      </c>
      <c r="F37" s="132">
        <v>17</v>
      </c>
      <c r="G37" s="131">
        <v>2212</v>
      </c>
      <c r="H37" s="132">
        <v>82.9</v>
      </c>
      <c r="I37" s="132">
        <v>456</v>
      </c>
      <c r="J37" s="132">
        <v>17.100000000000001</v>
      </c>
      <c r="K37" s="131">
        <v>2528</v>
      </c>
      <c r="L37" s="132">
        <v>85.3</v>
      </c>
      <c r="M37" s="132">
        <v>436</v>
      </c>
      <c r="N37" s="132">
        <v>14.7</v>
      </c>
      <c r="O37" s="131">
        <v>3025</v>
      </c>
      <c r="P37" s="132">
        <v>87</v>
      </c>
      <c r="Q37" s="132">
        <v>452</v>
      </c>
      <c r="R37" s="132">
        <v>13</v>
      </c>
      <c r="S37" s="131">
        <v>3731</v>
      </c>
      <c r="T37" s="132">
        <v>86</v>
      </c>
      <c r="U37" s="132">
        <v>607</v>
      </c>
      <c r="V37" s="132">
        <v>14</v>
      </c>
      <c r="W37" s="131">
        <v>4340</v>
      </c>
      <c r="X37" s="132">
        <v>85.7</v>
      </c>
      <c r="Y37" s="132">
        <v>726</v>
      </c>
      <c r="Z37" s="132">
        <v>14.3</v>
      </c>
      <c r="AA37" s="131">
        <v>5096</v>
      </c>
      <c r="AB37" s="132">
        <v>89.1</v>
      </c>
      <c r="AC37" s="132">
        <v>625</v>
      </c>
      <c r="AD37" s="132">
        <v>10.9</v>
      </c>
      <c r="AE37" s="131">
        <v>5602</v>
      </c>
      <c r="AF37" s="132">
        <v>86.2</v>
      </c>
      <c r="AG37" s="132">
        <v>894</v>
      </c>
      <c r="AH37" s="132">
        <v>13.8</v>
      </c>
      <c r="AI37" s="130"/>
    </row>
    <row r="38" spans="1:35" ht="15" customHeight="1" x14ac:dyDescent="0.25">
      <c r="A38" s="130" t="s">
        <v>108</v>
      </c>
      <c r="B38" s="136" t="s">
        <v>109</v>
      </c>
      <c r="C38" s="131">
        <v>17508</v>
      </c>
      <c r="D38" s="132">
        <v>89.1</v>
      </c>
      <c r="E38" s="131">
        <v>2134</v>
      </c>
      <c r="F38" s="132">
        <v>10.9</v>
      </c>
      <c r="G38" s="131">
        <v>19430</v>
      </c>
      <c r="H38" s="132">
        <v>88.8</v>
      </c>
      <c r="I38" s="131">
        <v>2438</v>
      </c>
      <c r="J38" s="132">
        <v>11.2</v>
      </c>
      <c r="K38" s="131">
        <v>20414</v>
      </c>
      <c r="L38" s="132">
        <v>89.8</v>
      </c>
      <c r="M38" s="131">
        <v>2317</v>
      </c>
      <c r="N38" s="132">
        <v>10.199999999999999</v>
      </c>
      <c r="O38" s="131">
        <v>21103</v>
      </c>
      <c r="P38" s="132">
        <v>89.9</v>
      </c>
      <c r="Q38" s="131">
        <v>2378</v>
      </c>
      <c r="R38" s="132">
        <v>10.1</v>
      </c>
      <c r="S38" s="131">
        <v>20566</v>
      </c>
      <c r="T38" s="132">
        <v>88.9</v>
      </c>
      <c r="U38" s="131">
        <v>2576</v>
      </c>
      <c r="V38" s="132">
        <v>11.1</v>
      </c>
      <c r="W38" s="131">
        <v>20136</v>
      </c>
      <c r="X38" s="132">
        <v>88.7</v>
      </c>
      <c r="Y38" s="131">
        <v>2577</v>
      </c>
      <c r="Z38" s="132">
        <v>11.3</v>
      </c>
      <c r="AA38" s="131">
        <v>19786</v>
      </c>
      <c r="AB38" s="132">
        <v>88.8</v>
      </c>
      <c r="AC38" s="131">
        <v>2490</v>
      </c>
      <c r="AD38" s="132">
        <v>11.2</v>
      </c>
      <c r="AE38" s="131">
        <v>19250</v>
      </c>
      <c r="AF38" s="132">
        <v>87.4</v>
      </c>
      <c r="AG38" s="131">
        <v>2763</v>
      </c>
      <c r="AH38" s="132">
        <v>12.6</v>
      </c>
      <c r="AI38" s="130"/>
    </row>
    <row r="39" spans="1:35" ht="15" customHeight="1" x14ac:dyDescent="0.25">
      <c r="A39" s="130" t="s">
        <v>110</v>
      </c>
      <c r="B39" s="136" t="s">
        <v>111</v>
      </c>
      <c r="C39" s="131">
        <v>4367</v>
      </c>
      <c r="D39" s="132">
        <v>67.099999999999994</v>
      </c>
      <c r="E39" s="131">
        <v>2143</v>
      </c>
      <c r="F39" s="132">
        <v>32.9</v>
      </c>
      <c r="G39" s="131">
        <v>4456</v>
      </c>
      <c r="H39" s="132">
        <v>66.400000000000006</v>
      </c>
      <c r="I39" s="131">
        <v>2257</v>
      </c>
      <c r="J39" s="132">
        <v>33.6</v>
      </c>
      <c r="K39" s="131">
        <v>6410</v>
      </c>
      <c r="L39" s="132">
        <v>72.099999999999994</v>
      </c>
      <c r="M39" s="131">
        <v>2485</v>
      </c>
      <c r="N39" s="132">
        <v>27.9</v>
      </c>
      <c r="O39" s="131">
        <v>5227</v>
      </c>
      <c r="P39" s="132">
        <v>64.5</v>
      </c>
      <c r="Q39" s="131">
        <v>2872</v>
      </c>
      <c r="R39" s="132">
        <v>35.5</v>
      </c>
      <c r="S39" s="131">
        <v>5598</v>
      </c>
      <c r="T39" s="132">
        <v>61.5</v>
      </c>
      <c r="U39" s="131">
        <v>3506</v>
      </c>
      <c r="V39" s="132">
        <v>38.5</v>
      </c>
      <c r="W39" s="131">
        <v>5193</v>
      </c>
      <c r="X39" s="132">
        <v>59.4</v>
      </c>
      <c r="Y39" s="131">
        <v>3543</v>
      </c>
      <c r="Z39" s="132">
        <v>40.6</v>
      </c>
      <c r="AA39" s="131">
        <v>4953</v>
      </c>
      <c r="AB39" s="132">
        <v>58</v>
      </c>
      <c r="AC39" s="131">
        <v>3580</v>
      </c>
      <c r="AD39" s="132">
        <v>42</v>
      </c>
      <c r="AE39" s="131">
        <v>4704</v>
      </c>
      <c r="AF39" s="132">
        <v>58</v>
      </c>
      <c r="AG39" s="131">
        <v>3403</v>
      </c>
      <c r="AH39" s="132">
        <v>42</v>
      </c>
      <c r="AI39" s="130"/>
    </row>
    <row r="40" spans="1:35" ht="15" customHeight="1" x14ac:dyDescent="0.25">
      <c r="A40" s="130" t="s">
        <v>112</v>
      </c>
      <c r="B40" s="136" t="s">
        <v>113</v>
      </c>
      <c r="C40" s="131">
        <v>3407</v>
      </c>
      <c r="D40" s="132">
        <v>84.1</v>
      </c>
      <c r="E40" s="132">
        <v>645</v>
      </c>
      <c r="F40" s="132">
        <v>15.9</v>
      </c>
      <c r="G40" s="131">
        <v>3680</v>
      </c>
      <c r="H40" s="132">
        <v>83.8</v>
      </c>
      <c r="I40" s="132">
        <v>710</v>
      </c>
      <c r="J40" s="132">
        <v>16.2</v>
      </c>
      <c r="K40" s="131">
        <v>4239</v>
      </c>
      <c r="L40" s="132">
        <v>81.7</v>
      </c>
      <c r="M40" s="132">
        <v>947</v>
      </c>
      <c r="N40" s="132">
        <v>18.3</v>
      </c>
      <c r="O40" s="131">
        <v>4814</v>
      </c>
      <c r="P40" s="132">
        <v>82.7</v>
      </c>
      <c r="Q40" s="131">
        <v>1008</v>
      </c>
      <c r="R40" s="132">
        <v>17.3</v>
      </c>
      <c r="S40" s="131">
        <v>4930</v>
      </c>
      <c r="T40" s="132">
        <v>82.4</v>
      </c>
      <c r="U40" s="131">
        <v>1053</v>
      </c>
      <c r="V40" s="132">
        <v>17.600000000000001</v>
      </c>
      <c r="W40" s="131">
        <v>5116</v>
      </c>
      <c r="X40" s="132">
        <v>81.900000000000006</v>
      </c>
      <c r="Y40" s="131">
        <v>1134</v>
      </c>
      <c r="Z40" s="132">
        <v>18.100000000000001</v>
      </c>
      <c r="AA40" s="131">
        <v>5045</v>
      </c>
      <c r="AB40" s="132">
        <v>81.8</v>
      </c>
      <c r="AC40" s="131">
        <v>1125</v>
      </c>
      <c r="AD40" s="132">
        <v>18.2</v>
      </c>
      <c r="AE40" s="131">
        <v>5122</v>
      </c>
      <c r="AF40" s="132">
        <v>83.6</v>
      </c>
      <c r="AG40" s="131">
        <v>1007</v>
      </c>
      <c r="AH40" s="132">
        <v>16.399999999999999</v>
      </c>
      <c r="AI40" s="130"/>
    </row>
    <row r="41" spans="1:35" ht="15" customHeight="1" x14ac:dyDescent="0.25">
      <c r="A41" s="130" t="s">
        <v>114</v>
      </c>
      <c r="B41" s="136" t="s">
        <v>115</v>
      </c>
      <c r="C41" s="131">
        <v>63125</v>
      </c>
      <c r="D41" s="132">
        <v>89.2</v>
      </c>
      <c r="E41" s="131">
        <v>7659</v>
      </c>
      <c r="F41" s="132">
        <v>10.8</v>
      </c>
      <c r="G41" s="131">
        <v>64828</v>
      </c>
      <c r="H41" s="132">
        <v>89.4</v>
      </c>
      <c r="I41" s="131">
        <v>7712</v>
      </c>
      <c r="J41" s="132">
        <v>10.6</v>
      </c>
      <c r="K41" s="131">
        <v>63601</v>
      </c>
      <c r="L41" s="132">
        <v>88.8</v>
      </c>
      <c r="M41" s="131">
        <v>8043</v>
      </c>
      <c r="N41" s="132">
        <v>11.2</v>
      </c>
      <c r="O41" s="131">
        <v>63494</v>
      </c>
      <c r="P41" s="132">
        <v>85.9</v>
      </c>
      <c r="Q41" s="131">
        <v>10439</v>
      </c>
      <c r="R41" s="132">
        <v>14.1</v>
      </c>
      <c r="S41" s="131">
        <v>62226</v>
      </c>
      <c r="T41" s="132">
        <v>89.2</v>
      </c>
      <c r="U41" s="131">
        <v>7571</v>
      </c>
      <c r="V41" s="132">
        <v>10.8</v>
      </c>
      <c r="W41" s="131">
        <v>68076</v>
      </c>
      <c r="X41" s="132">
        <v>89.2</v>
      </c>
      <c r="Y41" s="131">
        <v>8202</v>
      </c>
      <c r="Z41" s="132">
        <v>10.8</v>
      </c>
      <c r="AA41" s="131">
        <v>68594</v>
      </c>
      <c r="AB41" s="132">
        <v>89.8</v>
      </c>
      <c r="AC41" s="131">
        <v>7757</v>
      </c>
      <c r="AD41" s="132">
        <v>10.199999999999999</v>
      </c>
      <c r="AE41" s="131">
        <v>62218</v>
      </c>
      <c r="AF41" s="132">
        <v>88.5</v>
      </c>
      <c r="AG41" s="131">
        <v>8046</v>
      </c>
      <c r="AH41" s="132">
        <v>11.5</v>
      </c>
      <c r="AI41" s="130"/>
    </row>
    <row r="42" spans="1:35" ht="15" customHeight="1" x14ac:dyDescent="0.25">
      <c r="A42" s="130" t="s">
        <v>116</v>
      </c>
      <c r="B42" s="136" t="s">
        <v>117</v>
      </c>
      <c r="C42" s="131">
        <v>20874</v>
      </c>
      <c r="D42" s="132">
        <v>81.7</v>
      </c>
      <c r="E42" s="131">
        <v>4675</v>
      </c>
      <c r="F42" s="132">
        <v>18.3</v>
      </c>
      <c r="G42" s="131">
        <v>22495</v>
      </c>
      <c r="H42" s="132">
        <v>83.2</v>
      </c>
      <c r="I42" s="131">
        <v>4541</v>
      </c>
      <c r="J42" s="132">
        <v>16.8</v>
      </c>
      <c r="K42" s="131">
        <v>23162</v>
      </c>
      <c r="L42" s="132">
        <v>84.1</v>
      </c>
      <c r="M42" s="131">
        <v>4392</v>
      </c>
      <c r="N42" s="132">
        <v>15.9</v>
      </c>
      <c r="O42" s="131">
        <v>22815</v>
      </c>
      <c r="P42" s="132">
        <v>82.9</v>
      </c>
      <c r="Q42" s="131">
        <v>4692</v>
      </c>
      <c r="R42" s="132">
        <v>17.100000000000001</v>
      </c>
      <c r="S42" s="131">
        <v>23273</v>
      </c>
      <c r="T42" s="132">
        <v>81.5</v>
      </c>
      <c r="U42" s="131">
        <v>5274</v>
      </c>
      <c r="V42" s="132">
        <v>18.5</v>
      </c>
      <c r="W42" s="131">
        <v>22922</v>
      </c>
      <c r="X42" s="132">
        <v>81.099999999999994</v>
      </c>
      <c r="Y42" s="131">
        <v>5348</v>
      </c>
      <c r="Z42" s="132">
        <v>18.899999999999999</v>
      </c>
      <c r="AA42" s="131">
        <v>23644</v>
      </c>
      <c r="AB42" s="132">
        <v>81.2</v>
      </c>
      <c r="AC42" s="131">
        <v>5468</v>
      </c>
      <c r="AD42" s="132">
        <v>18.8</v>
      </c>
      <c r="AE42" s="131">
        <v>22826</v>
      </c>
      <c r="AF42" s="132">
        <v>80.400000000000006</v>
      </c>
      <c r="AG42" s="131">
        <v>5574</v>
      </c>
      <c r="AH42" s="132">
        <v>19.600000000000001</v>
      </c>
      <c r="AI42" s="130"/>
    </row>
    <row r="43" spans="1:35" ht="15" customHeight="1" x14ac:dyDescent="0.25">
      <c r="A43" s="130" t="s">
        <v>118</v>
      </c>
      <c r="B43" s="136" t="s">
        <v>119</v>
      </c>
      <c r="C43" s="131">
        <v>8507</v>
      </c>
      <c r="D43" s="132">
        <v>85</v>
      </c>
      <c r="E43" s="131">
        <v>1501</v>
      </c>
      <c r="F43" s="132">
        <v>15</v>
      </c>
      <c r="G43" s="131">
        <v>9255</v>
      </c>
      <c r="H43" s="132">
        <v>84.2</v>
      </c>
      <c r="I43" s="131">
        <v>1738</v>
      </c>
      <c r="J43" s="132">
        <v>15.8</v>
      </c>
      <c r="K43" s="131">
        <v>8420</v>
      </c>
      <c r="L43" s="132">
        <v>80.3</v>
      </c>
      <c r="M43" s="131">
        <v>2067</v>
      </c>
      <c r="N43" s="132">
        <v>19.7</v>
      </c>
      <c r="O43" s="131">
        <v>8806</v>
      </c>
      <c r="P43" s="132">
        <v>82.7</v>
      </c>
      <c r="Q43" s="131">
        <v>1843</v>
      </c>
      <c r="R43" s="132">
        <v>17.3</v>
      </c>
      <c r="S43" s="131">
        <v>8549</v>
      </c>
      <c r="T43" s="132">
        <v>82.9</v>
      </c>
      <c r="U43" s="131">
        <v>1758</v>
      </c>
      <c r="V43" s="132">
        <v>17.100000000000001</v>
      </c>
      <c r="W43" s="131">
        <v>8146</v>
      </c>
      <c r="X43" s="132">
        <v>81.7</v>
      </c>
      <c r="Y43" s="131">
        <v>1822</v>
      </c>
      <c r="Z43" s="132">
        <v>18.3</v>
      </c>
      <c r="AA43" s="131">
        <v>8363</v>
      </c>
      <c r="AB43" s="132">
        <v>83.2</v>
      </c>
      <c r="AC43" s="131">
        <v>1695</v>
      </c>
      <c r="AD43" s="132">
        <v>16.8</v>
      </c>
      <c r="AE43" s="131">
        <v>7949</v>
      </c>
      <c r="AF43" s="132">
        <v>82.4</v>
      </c>
      <c r="AG43" s="131">
        <v>1693</v>
      </c>
      <c r="AH43" s="132">
        <v>17.600000000000001</v>
      </c>
      <c r="AI43" s="130"/>
    </row>
    <row r="44" spans="1:35" ht="15" customHeight="1" x14ac:dyDescent="0.25">
      <c r="A44" s="130" t="s">
        <v>120</v>
      </c>
      <c r="B44" s="136" t="s">
        <v>121</v>
      </c>
      <c r="C44" s="131">
        <v>9532</v>
      </c>
      <c r="D44" s="132">
        <v>81.400000000000006</v>
      </c>
      <c r="E44" s="131">
        <v>2179</v>
      </c>
      <c r="F44" s="132">
        <v>18.600000000000001</v>
      </c>
      <c r="G44" s="131">
        <v>9287</v>
      </c>
      <c r="H44" s="132">
        <v>80.5</v>
      </c>
      <c r="I44" s="131">
        <v>2246</v>
      </c>
      <c r="J44" s="132">
        <v>19.5</v>
      </c>
      <c r="K44" s="131">
        <v>9078</v>
      </c>
      <c r="L44" s="132">
        <v>79.099999999999994</v>
      </c>
      <c r="M44" s="131">
        <v>2404</v>
      </c>
      <c r="N44" s="132">
        <v>20.9</v>
      </c>
      <c r="O44" s="131">
        <v>8814</v>
      </c>
      <c r="P44" s="132">
        <v>78.7</v>
      </c>
      <c r="Q44" s="131">
        <v>2387</v>
      </c>
      <c r="R44" s="132">
        <v>21.3</v>
      </c>
      <c r="S44" s="131">
        <v>8578</v>
      </c>
      <c r="T44" s="132">
        <v>77.7</v>
      </c>
      <c r="U44" s="131">
        <v>2459</v>
      </c>
      <c r="V44" s="132">
        <v>22.3</v>
      </c>
      <c r="W44" s="131">
        <v>8779</v>
      </c>
      <c r="X44" s="132">
        <v>77.599999999999994</v>
      </c>
      <c r="Y44" s="131">
        <v>2534</v>
      </c>
      <c r="Z44" s="132">
        <v>22.4</v>
      </c>
      <c r="AA44" s="131">
        <v>8990</v>
      </c>
      <c r="AB44" s="132">
        <v>79.8</v>
      </c>
      <c r="AC44" s="131">
        <v>2279</v>
      </c>
      <c r="AD44" s="132">
        <v>20.2</v>
      </c>
      <c r="AE44" s="131">
        <v>7928</v>
      </c>
      <c r="AF44" s="132">
        <v>78</v>
      </c>
      <c r="AG44" s="131">
        <v>2242</v>
      </c>
      <c r="AH44" s="132">
        <v>22</v>
      </c>
      <c r="AI44" s="130"/>
    </row>
    <row r="45" spans="1:35" ht="15" customHeight="1" x14ac:dyDescent="0.25">
      <c r="A45" s="130" t="s">
        <v>122</v>
      </c>
      <c r="B45" s="136" t="s">
        <v>123</v>
      </c>
      <c r="C45" s="131">
        <v>21963</v>
      </c>
      <c r="D45" s="132">
        <v>86.2</v>
      </c>
      <c r="E45" s="131">
        <v>3529</v>
      </c>
      <c r="F45" s="132">
        <v>13.8</v>
      </c>
      <c r="G45" s="131">
        <v>23276</v>
      </c>
      <c r="H45" s="132">
        <v>87.1</v>
      </c>
      <c r="I45" s="131">
        <v>3456</v>
      </c>
      <c r="J45" s="132">
        <v>12.9</v>
      </c>
      <c r="K45" s="131">
        <v>20779</v>
      </c>
      <c r="L45" s="132">
        <v>85.3</v>
      </c>
      <c r="M45" s="131">
        <v>3593</v>
      </c>
      <c r="N45" s="132">
        <v>14.7</v>
      </c>
      <c r="O45" s="131">
        <v>21790</v>
      </c>
      <c r="P45" s="132">
        <v>85.3</v>
      </c>
      <c r="Q45" s="131">
        <v>3757</v>
      </c>
      <c r="R45" s="132">
        <v>14.7</v>
      </c>
      <c r="S45" s="131">
        <v>23660</v>
      </c>
      <c r="T45" s="132">
        <v>86.8</v>
      </c>
      <c r="U45" s="131">
        <v>3586</v>
      </c>
      <c r="V45" s="132">
        <v>13.2</v>
      </c>
      <c r="W45" s="131">
        <v>18860</v>
      </c>
      <c r="X45" s="132">
        <v>84.5</v>
      </c>
      <c r="Y45" s="131">
        <v>3455</v>
      </c>
      <c r="Z45" s="132">
        <v>15.5</v>
      </c>
      <c r="AA45" s="131">
        <v>17055</v>
      </c>
      <c r="AB45" s="132">
        <v>83.9</v>
      </c>
      <c r="AC45" s="131">
        <v>3261</v>
      </c>
      <c r="AD45" s="132">
        <v>16.100000000000001</v>
      </c>
      <c r="AE45" s="131">
        <v>15426</v>
      </c>
      <c r="AF45" s="132">
        <v>83.8</v>
      </c>
      <c r="AG45" s="131">
        <v>2990</v>
      </c>
      <c r="AH45" s="132">
        <v>16.2</v>
      </c>
      <c r="AI45" s="130"/>
    </row>
    <row r="46" spans="1:35" ht="15" customHeight="1" x14ac:dyDescent="0.25">
      <c r="A46" s="130" t="s">
        <v>124</v>
      </c>
      <c r="B46" s="136" t="s">
        <v>125</v>
      </c>
      <c r="C46" s="131">
        <v>2132</v>
      </c>
      <c r="D46" s="132">
        <v>84.8</v>
      </c>
      <c r="E46" s="132">
        <v>384</v>
      </c>
      <c r="F46" s="132">
        <v>15.2</v>
      </c>
      <c r="G46" s="131">
        <v>2493</v>
      </c>
      <c r="H46" s="132">
        <v>87.2</v>
      </c>
      <c r="I46" s="132">
        <v>366</v>
      </c>
      <c r="J46" s="132">
        <v>12.8</v>
      </c>
      <c r="K46" s="131">
        <v>2469</v>
      </c>
      <c r="L46" s="132">
        <v>87.4</v>
      </c>
      <c r="M46" s="132">
        <v>356</v>
      </c>
      <c r="N46" s="132">
        <v>12.6</v>
      </c>
      <c r="O46" s="131">
        <v>2251</v>
      </c>
      <c r="P46" s="132">
        <v>86.6</v>
      </c>
      <c r="Q46" s="132">
        <v>349</v>
      </c>
      <c r="R46" s="132">
        <v>13.4</v>
      </c>
      <c r="S46" s="131">
        <v>2316</v>
      </c>
      <c r="T46" s="132">
        <v>84.6</v>
      </c>
      <c r="U46" s="132">
        <v>423</v>
      </c>
      <c r="V46" s="132">
        <v>15.4</v>
      </c>
      <c r="W46" s="131">
        <v>2379</v>
      </c>
      <c r="X46" s="132">
        <v>81.2</v>
      </c>
      <c r="Y46" s="132">
        <v>552</v>
      </c>
      <c r="Z46" s="132">
        <v>18.8</v>
      </c>
      <c r="AA46" s="131">
        <v>2431</v>
      </c>
      <c r="AB46" s="132">
        <v>83.2</v>
      </c>
      <c r="AC46" s="132">
        <v>492</v>
      </c>
      <c r="AD46" s="132">
        <v>16.8</v>
      </c>
      <c r="AE46" s="131">
        <v>2506</v>
      </c>
      <c r="AF46" s="132">
        <v>87.8</v>
      </c>
      <c r="AG46" s="132">
        <v>347</v>
      </c>
      <c r="AH46" s="132">
        <v>12.2</v>
      </c>
      <c r="AI46" s="130"/>
    </row>
    <row r="47" spans="1:35" ht="15" customHeight="1" x14ac:dyDescent="0.25">
      <c r="A47" s="130" t="s">
        <v>126</v>
      </c>
      <c r="B47" s="136" t="s">
        <v>127</v>
      </c>
      <c r="C47" s="131">
        <v>8206</v>
      </c>
      <c r="D47" s="132">
        <v>74.400000000000006</v>
      </c>
      <c r="E47" s="131">
        <v>2823</v>
      </c>
      <c r="F47" s="132">
        <v>25.6</v>
      </c>
      <c r="G47" s="131">
        <v>8457</v>
      </c>
      <c r="H47" s="132">
        <v>73.3</v>
      </c>
      <c r="I47" s="131">
        <v>3083</v>
      </c>
      <c r="J47" s="132">
        <v>26.7</v>
      </c>
      <c r="K47" s="131">
        <v>8483</v>
      </c>
      <c r="L47" s="132">
        <v>74.599999999999994</v>
      </c>
      <c r="M47" s="131">
        <v>2885</v>
      </c>
      <c r="N47" s="132">
        <v>25.4</v>
      </c>
      <c r="O47" s="131">
        <v>8809</v>
      </c>
      <c r="P47" s="132">
        <v>75.3</v>
      </c>
      <c r="Q47" s="131">
        <v>2895</v>
      </c>
      <c r="R47" s="132">
        <v>24.7</v>
      </c>
      <c r="S47" s="131">
        <v>8848</v>
      </c>
      <c r="T47" s="132">
        <v>76.400000000000006</v>
      </c>
      <c r="U47" s="131">
        <v>2726</v>
      </c>
      <c r="V47" s="132">
        <v>23.6</v>
      </c>
      <c r="W47" s="131">
        <v>9148</v>
      </c>
      <c r="X47" s="132">
        <v>77.900000000000006</v>
      </c>
      <c r="Y47" s="131">
        <v>2590</v>
      </c>
      <c r="Z47" s="132">
        <v>22.1</v>
      </c>
      <c r="AA47" s="131">
        <v>8746</v>
      </c>
      <c r="AB47" s="132">
        <v>78.599999999999994</v>
      </c>
      <c r="AC47" s="131">
        <v>2378</v>
      </c>
      <c r="AD47" s="132">
        <v>21.4</v>
      </c>
      <c r="AE47" s="131">
        <v>9138</v>
      </c>
      <c r="AF47" s="132">
        <v>80</v>
      </c>
      <c r="AG47" s="131">
        <v>2288</v>
      </c>
      <c r="AH47" s="132">
        <v>20</v>
      </c>
      <c r="AI47" s="130"/>
    </row>
    <row r="48" spans="1:35" ht="15" customHeight="1" x14ac:dyDescent="0.25">
      <c r="A48" s="130" t="s">
        <v>128</v>
      </c>
      <c r="B48" s="136" t="s">
        <v>129</v>
      </c>
      <c r="C48" s="131">
        <v>1595</v>
      </c>
      <c r="D48" s="132">
        <v>76.400000000000006</v>
      </c>
      <c r="E48" s="132">
        <v>492</v>
      </c>
      <c r="F48" s="132">
        <v>23.6</v>
      </c>
      <c r="G48" s="131">
        <v>1759</v>
      </c>
      <c r="H48" s="132">
        <v>76.7</v>
      </c>
      <c r="I48" s="132">
        <v>533</v>
      </c>
      <c r="J48" s="132">
        <v>23.3</v>
      </c>
      <c r="K48" s="131">
        <v>1702</v>
      </c>
      <c r="L48" s="132">
        <v>78.3</v>
      </c>
      <c r="M48" s="132">
        <v>471</v>
      </c>
      <c r="N48" s="132">
        <v>21.7</v>
      </c>
      <c r="O48" s="131">
        <v>1415</v>
      </c>
      <c r="P48" s="132">
        <v>80.5</v>
      </c>
      <c r="Q48" s="132">
        <v>344</v>
      </c>
      <c r="R48" s="132">
        <v>19.5</v>
      </c>
      <c r="S48" s="131">
        <v>1723</v>
      </c>
      <c r="T48" s="132">
        <v>80.2</v>
      </c>
      <c r="U48" s="132">
        <v>425</v>
      </c>
      <c r="V48" s="132">
        <v>19.8</v>
      </c>
      <c r="W48" s="131">
        <v>1706</v>
      </c>
      <c r="X48" s="132">
        <v>80</v>
      </c>
      <c r="Y48" s="132">
        <v>426</v>
      </c>
      <c r="Z48" s="132">
        <v>20</v>
      </c>
      <c r="AA48" s="131">
        <v>1711</v>
      </c>
      <c r="AB48" s="132">
        <v>78.7</v>
      </c>
      <c r="AC48" s="132">
        <v>464</v>
      </c>
      <c r="AD48" s="132">
        <v>21.3</v>
      </c>
      <c r="AE48" s="131">
        <v>1446</v>
      </c>
      <c r="AF48" s="132">
        <v>79.599999999999994</v>
      </c>
      <c r="AG48" s="132">
        <v>371</v>
      </c>
      <c r="AH48" s="132">
        <v>20.399999999999999</v>
      </c>
      <c r="AI48" s="130"/>
    </row>
    <row r="49" spans="1:35" ht="15" customHeight="1" x14ac:dyDescent="0.25">
      <c r="A49" s="130" t="s">
        <v>130</v>
      </c>
      <c r="B49" s="136" t="s">
        <v>131</v>
      </c>
      <c r="C49" s="131">
        <v>8051</v>
      </c>
      <c r="D49" s="132">
        <v>76.400000000000006</v>
      </c>
      <c r="E49" s="131">
        <v>2493</v>
      </c>
      <c r="F49" s="132">
        <v>23.6</v>
      </c>
      <c r="G49" s="131">
        <v>8546</v>
      </c>
      <c r="H49" s="132">
        <v>79.8</v>
      </c>
      <c r="I49" s="131">
        <v>2157</v>
      </c>
      <c r="J49" s="132">
        <v>20.2</v>
      </c>
      <c r="K49" s="131">
        <v>8481</v>
      </c>
      <c r="L49" s="132">
        <v>79.7</v>
      </c>
      <c r="M49" s="131">
        <v>2158</v>
      </c>
      <c r="N49" s="132">
        <v>20.3</v>
      </c>
      <c r="O49" s="131">
        <v>9142</v>
      </c>
      <c r="P49" s="132">
        <v>79.599999999999994</v>
      </c>
      <c r="Q49" s="131">
        <v>2339</v>
      </c>
      <c r="R49" s="132">
        <v>20.399999999999999</v>
      </c>
      <c r="S49" s="131">
        <v>9537</v>
      </c>
      <c r="T49" s="132">
        <v>80.599999999999994</v>
      </c>
      <c r="U49" s="131">
        <v>2295</v>
      </c>
      <c r="V49" s="132">
        <v>19.399999999999999</v>
      </c>
      <c r="W49" s="131">
        <v>10569</v>
      </c>
      <c r="X49" s="132">
        <v>82.6</v>
      </c>
      <c r="Y49" s="131">
        <v>2220</v>
      </c>
      <c r="Z49" s="132">
        <v>17.399999999999999</v>
      </c>
      <c r="AA49" s="131">
        <v>10842</v>
      </c>
      <c r="AB49" s="132">
        <v>84.4</v>
      </c>
      <c r="AC49" s="131">
        <v>1997</v>
      </c>
      <c r="AD49" s="132">
        <v>15.6</v>
      </c>
      <c r="AE49" s="131">
        <v>12158</v>
      </c>
      <c r="AF49" s="132">
        <v>85.8</v>
      </c>
      <c r="AG49" s="131">
        <v>2004</v>
      </c>
      <c r="AH49" s="132">
        <v>14.2</v>
      </c>
      <c r="AI49" s="130"/>
    </row>
    <row r="50" spans="1:35" ht="15" customHeight="1" x14ac:dyDescent="0.25">
      <c r="A50" s="130" t="s">
        <v>132</v>
      </c>
      <c r="B50" s="136" t="s">
        <v>133</v>
      </c>
      <c r="C50" s="131">
        <v>50288</v>
      </c>
      <c r="D50" s="132">
        <v>83.4</v>
      </c>
      <c r="E50" s="131">
        <v>10007</v>
      </c>
      <c r="F50" s="132">
        <v>16.600000000000001</v>
      </c>
      <c r="G50" s="131">
        <v>53605</v>
      </c>
      <c r="H50" s="132">
        <v>81.7</v>
      </c>
      <c r="I50" s="131">
        <v>12009</v>
      </c>
      <c r="J50" s="132">
        <v>18.3</v>
      </c>
      <c r="K50" s="131">
        <v>57947</v>
      </c>
      <c r="L50" s="132">
        <v>82.2</v>
      </c>
      <c r="M50" s="131">
        <v>12545</v>
      </c>
      <c r="N50" s="132">
        <v>17.8</v>
      </c>
      <c r="O50" s="131">
        <v>65502</v>
      </c>
      <c r="P50" s="132">
        <v>81.5</v>
      </c>
      <c r="Q50" s="131">
        <v>14893</v>
      </c>
      <c r="R50" s="132">
        <v>18.5</v>
      </c>
      <c r="S50" s="131">
        <v>66852</v>
      </c>
      <c r="T50" s="132">
        <v>80.599999999999994</v>
      </c>
      <c r="U50" s="131">
        <v>16084</v>
      </c>
      <c r="V50" s="132">
        <v>19.399999999999999</v>
      </c>
      <c r="W50" s="131">
        <v>69738</v>
      </c>
      <c r="X50" s="132">
        <v>80.400000000000006</v>
      </c>
      <c r="Y50" s="131">
        <v>17013</v>
      </c>
      <c r="Z50" s="132">
        <v>19.600000000000001</v>
      </c>
      <c r="AA50" s="131">
        <v>74585</v>
      </c>
      <c r="AB50" s="132">
        <v>81.900000000000006</v>
      </c>
      <c r="AC50" s="131">
        <v>16471</v>
      </c>
      <c r="AD50" s="132">
        <v>18.100000000000001</v>
      </c>
      <c r="AE50" s="131">
        <v>73029</v>
      </c>
      <c r="AF50" s="132">
        <v>81.5</v>
      </c>
      <c r="AG50" s="131">
        <v>16553</v>
      </c>
      <c r="AH50" s="132">
        <v>18.5</v>
      </c>
      <c r="AI50" s="130"/>
    </row>
    <row r="51" spans="1:35" ht="15" customHeight="1" x14ac:dyDescent="0.25">
      <c r="A51" s="130" t="s">
        <v>134</v>
      </c>
      <c r="B51" s="136" t="s">
        <v>135</v>
      </c>
      <c r="C51" s="131">
        <v>8783</v>
      </c>
      <c r="D51" s="132">
        <v>87.1</v>
      </c>
      <c r="E51" s="131">
        <v>1297</v>
      </c>
      <c r="F51" s="132">
        <v>12.9</v>
      </c>
      <c r="G51" s="131">
        <v>10075</v>
      </c>
      <c r="H51" s="132">
        <v>84.8</v>
      </c>
      <c r="I51" s="131">
        <v>1813</v>
      </c>
      <c r="J51" s="132">
        <v>15.2</v>
      </c>
      <c r="K51" s="131">
        <v>10794</v>
      </c>
      <c r="L51" s="132">
        <v>85.5</v>
      </c>
      <c r="M51" s="131">
        <v>1830</v>
      </c>
      <c r="N51" s="132">
        <v>14.5</v>
      </c>
      <c r="O51" s="131">
        <v>11307</v>
      </c>
      <c r="P51" s="132">
        <v>84.7</v>
      </c>
      <c r="Q51" s="131">
        <v>2046</v>
      </c>
      <c r="R51" s="132">
        <v>15.3</v>
      </c>
      <c r="S51" s="131">
        <v>11762</v>
      </c>
      <c r="T51" s="132">
        <v>84.3</v>
      </c>
      <c r="U51" s="131">
        <v>2194</v>
      </c>
      <c r="V51" s="132">
        <v>15.7</v>
      </c>
      <c r="W51" s="131">
        <v>11793</v>
      </c>
      <c r="X51" s="132">
        <v>84.9</v>
      </c>
      <c r="Y51" s="131">
        <v>2095</v>
      </c>
      <c r="Z51" s="132">
        <v>15.1</v>
      </c>
      <c r="AA51" s="131">
        <v>11800</v>
      </c>
      <c r="AB51" s="132">
        <v>82</v>
      </c>
      <c r="AC51" s="131">
        <v>2597</v>
      </c>
      <c r="AD51" s="132">
        <v>18</v>
      </c>
      <c r="AE51" s="131">
        <v>13350</v>
      </c>
      <c r="AF51" s="132">
        <v>82.3</v>
      </c>
      <c r="AG51" s="131">
        <v>2871</v>
      </c>
      <c r="AH51" s="132">
        <v>17.7</v>
      </c>
      <c r="AI51" s="130"/>
    </row>
    <row r="52" spans="1:35" ht="15" customHeight="1" x14ac:dyDescent="0.25">
      <c r="A52" s="130" t="s">
        <v>136</v>
      </c>
      <c r="B52" s="136" t="s">
        <v>137</v>
      </c>
      <c r="C52" s="131">
        <v>21572</v>
      </c>
      <c r="D52" s="132">
        <v>78.8</v>
      </c>
      <c r="E52" s="131">
        <v>5815</v>
      </c>
      <c r="F52" s="132">
        <v>21.2</v>
      </c>
      <c r="G52" s="131">
        <v>20537</v>
      </c>
      <c r="H52" s="132">
        <v>77.2</v>
      </c>
      <c r="I52" s="131">
        <v>6076</v>
      </c>
      <c r="J52" s="132">
        <v>22.8</v>
      </c>
      <c r="K52" s="131">
        <v>19803</v>
      </c>
      <c r="L52" s="132">
        <v>78.2</v>
      </c>
      <c r="M52" s="131">
        <v>5517</v>
      </c>
      <c r="N52" s="132">
        <v>21.8</v>
      </c>
      <c r="O52" s="131">
        <v>19948</v>
      </c>
      <c r="P52" s="132">
        <v>78.099999999999994</v>
      </c>
      <c r="Q52" s="131">
        <v>5586</v>
      </c>
      <c r="R52" s="132">
        <v>21.9</v>
      </c>
      <c r="S52" s="131">
        <v>18861</v>
      </c>
      <c r="T52" s="132">
        <v>76</v>
      </c>
      <c r="U52" s="131">
        <v>5958</v>
      </c>
      <c r="V52" s="132">
        <v>24</v>
      </c>
      <c r="W52" s="131">
        <v>19116</v>
      </c>
      <c r="X52" s="132">
        <v>74.5</v>
      </c>
      <c r="Y52" s="131">
        <v>6534</v>
      </c>
      <c r="Z52" s="132">
        <v>25.5</v>
      </c>
      <c r="AA52" s="131">
        <v>19851</v>
      </c>
      <c r="AB52" s="132">
        <v>75.599999999999994</v>
      </c>
      <c r="AC52" s="131">
        <v>6405</v>
      </c>
      <c r="AD52" s="132">
        <v>24.4</v>
      </c>
      <c r="AE52" s="131">
        <v>19375</v>
      </c>
      <c r="AF52" s="132">
        <v>72.5</v>
      </c>
      <c r="AG52" s="131">
        <v>7342</v>
      </c>
      <c r="AH52" s="132">
        <v>27.5</v>
      </c>
      <c r="AI52" s="130"/>
    </row>
    <row r="53" spans="1:35" ht="15" customHeight="1" x14ac:dyDescent="0.25">
      <c r="A53" s="130" t="s">
        <v>138</v>
      </c>
      <c r="B53" s="136" t="s">
        <v>139</v>
      </c>
      <c r="C53" s="132">
        <v>925</v>
      </c>
      <c r="D53" s="132">
        <v>81.900000000000006</v>
      </c>
      <c r="E53" s="132">
        <v>205</v>
      </c>
      <c r="F53" s="132">
        <v>18.100000000000001</v>
      </c>
      <c r="G53" s="132">
        <v>989</v>
      </c>
      <c r="H53" s="132">
        <v>80.2</v>
      </c>
      <c r="I53" s="132">
        <v>244</v>
      </c>
      <c r="J53" s="132">
        <v>19.8</v>
      </c>
      <c r="K53" s="132">
        <v>875</v>
      </c>
      <c r="L53" s="132">
        <v>77.599999999999994</v>
      </c>
      <c r="M53" s="132">
        <v>252</v>
      </c>
      <c r="N53" s="132">
        <v>22.4</v>
      </c>
      <c r="O53" s="132">
        <v>958</v>
      </c>
      <c r="P53" s="132">
        <v>79.2</v>
      </c>
      <c r="Q53" s="132">
        <v>251</v>
      </c>
      <c r="R53" s="132">
        <v>20.8</v>
      </c>
      <c r="S53" s="132">
        <v>795</v>
      </c>
      <c r="T53" s="132">
        <v>75</v>
      </c>
      <c r="U53" s="132">
        <v>265</v>
      </c>
      <c r="V53" s="132">
        <v>25</v>
      </c>
      <c r="W53" s="132">
        <v>859</v>
      </c>
      <c r="X53" s="132">
        <v>78.3</v>
      </c>
      <c r="Y53" s="132">
        <v>238</v>
      </c>
      <c r="Z53" s="132">
        <v>21.7</v>
      </c>
      <c r="AA53" s="132">
        <v>716</v>
      </c>
      <c r="AB53" s="132">
        <v>77.5</v>
      </c>
      <c r="AC53" s="132">
        <v>208</v>
      </c>
      <c r="AD53" s="132">
        <v>22.5</v>
      </c>
      <c r="AE53" s="132">
        <v>611</v>
      </c>
      <c r="AF53" s="132">
        <v>90.4</v>
      </c>
      <c r="AG53" s="132">
        <v>65</v>
      </c>
      <c r="AH53" s="132">
        <v>9.6</v>
      </c>
      <c r="AI53" s="130"/>
    </row>
    <row r="54" spans="1:35" ht="15" customHeight="1" x14ac:dyDescent="0.25">
      <c r="A54" s="130" t="s">
        <v>140</v>
      </c>
      <c r="B54" s="136" t="s">
        <v>141</v>
      </c>
      <c r="C54" s="131">
        <v>17476</v>
      </c>
      <c r="D54" s="132">
        <v>80.599999999999994</v>
      </c>
      <c r="E54" s="131">
        <v>4198</v>
      </c>
      <c r="F54" s="132">
        <v>19.399999999999999</v>
      </c>
      <c r="G54" s="131">
        <v>18230</v>
      </c>
      <c r="H54" s="132">
        <v>80.5</v>
      </c>
      <c r="I54" s="131">
        <v>4420</v>
      </c>
      <c r="J54" s="132">
        <v>19.5</v>
      </c>
      <c r="K54" s="131">
        <v>18390</v>
      </c>
      <c r="L54" s="132">
        <v>79.900000000000006</v>
      </c>
      <c r="M54" s="131">
        <v>4619</v>
      </c>
      <c r="N54" s="132">
        <v>20.100000000000001</v>
      </c>
      <c r="O54" s="131">
        <v>19975</v>
      </c>
      <c r="P54" s="132">
        <v>81.099999999999994</v>
      </c>
      <c r="Q54" s="131">
        <v>4665</v>
      </c>
      <c r="R54" s="132">
        <v>18.899999999999999</v>
      </c>
      <c r="S54" s="131">
        <v>21248</v>
      </c>
      <c r="T54" s="132">
        <v>80</v>
      </c>
      <c r="U54" s="131">
        <v>5311</v>
      </c>
      <c r="V54" s="132">
        <v>20</v>
      </c>
      <c r="W54" s="131">
        <v>23149</v>
      </c>
      <c r="X54" s="132">
        <v>76.400000000000006</v>
      </c>
      <c r="Y54" s="131">
        <v>7168</v>
      </c>
      <c r="Z54" s="132">
        <v>23.6</v>
      </c>
      <c r="AA54" s="131">
        <v>23102</v>
      </c>
      <c r="AB54" s="132">
        <v>83.4</v>
      </c>
      <c r="AC54" s="131">
        <v>4611</v>
      </c>
      <c r="AD54" s="132">
        <v>16.600000000000001</v>
      </c>
      <c r="AE54" s="131">
        <v>19527</v>
      </c>
      <c r="AF54" s="132">
        <v>80</v>
      </c>
      <c r="AG54" s="131">
        <v>4896</v>
      </c>
      <c r="AH54" s="132">
        <v>20</v>
      </c>
      <c r="AI54" s="130"/>
    </row>
    <row r="55" spans="1:35" ht="15" customHeight="1" x14ac:dyDescent="0.25">
      <c r="A55" s="130" t="s">
        <v>142</v>
      </c>
      <c r="B55" s="136" t="s">
        <v>143</v>
      </c>
      <c r="C55" s="131">
        <v>9864</v>
      </c>
      <c r="D55" s="132">
        <v>74</v>
      </c>
      <c r="E55" s="131">
        <v>3458</v>
      </c>
      <c r="F55" s="132">
        <v>26</v>
      </c>
      <c r="G55" s="131">
        <v>9313</v>
      </c>
      <c r="H55" s="132">
        <v>73.099999999999994</v>
      </c>
      <c r="I55" s="131">
        <v>3420</v>
      </c>
      <c r="J55" s="132">
        <v>26.9</v>
      </c>
      <c r="K55" s="131">
        <v>9413</v>
      </c>
      <c r="L55" s="132">
        <v>71.8</v>
      </c>
      <c r="M55" s="131">
        <v>3696</v>
      </c>
      <c r="N55" s="132">
        <v>28.2</v>
      </c>
      <c r="O55" s="131">
        <v>8999</v>
      </c>
      <c r="P55" s="132">
        <v>70</v>
      </c>
      <c r="Q55" s="131">
        <v>3849</v>
      </c>
      <c r="R55" s="132">
        <v>30</v>
      </c>
      <c r="S55" s="131">
        <v>8096</v>
      </c>
      <c r="T55" s="132">
        <v>68.400000000000006</v>
      </c>
      <c r="U55" s="131">
        <v>3748</v>
      </c>
      <c r="V55" s="132">
        <v>31.6</v>
      </c>
      <c r="W55" s="131">
        <v>7748</v>
      </c>
      <c r="X55" s="132">
        <v>66.099999999999994</v>
      </c>
      <c r="Y55" s="131">
        <v>3982</v>
      </c>
      <c r="Z55" s="132">
        <v>33.9</v>
      </c>
      <c r="AA55" s="131">
        <v>7237</v>
      </c>
      <c r="AB55" s="132">
        <v>64</v>
      </c>
      <c r="AC55" s="131">
        <v>4077</v>
      </c>
      <c r="AD55" s="132">
        <v>36</v>
      </c>
      <c r="AE55" s="131">
        <v>6755</v>
      </c>
      <c r="AF55" s="132">
        <v>63.8</v>
      </c>
      <c r="AG55" s="131">
        <v>3840</v>
      </c>
      <c r="AH55" s="132">
        <v>36.200000000000003</v>
      </c>
      <c r="AI55" s="130"/>
    </row>
    <row r="56" spans="1:35" ht="15" customHeight="1" x14ac:dyDescent="0.25">
      <c r="A56" s="130" t="s">
        <v>144</v>
      </c>
      <c r="B56" s="136" t="s">
        <v>145</v>
      </c>
      <c r="C56" s="131">
        <v>6879</v>
      </c>
      <c r="D56" s="132">
        <v>91.9</v>
      </c>
      <c r="E56" s="132">
        <v>605</v>
      </c>
      <c r="F56" s="132">
        <v>8.1</v>
      </c>
      <c r="G56" s="131">
        <v>7461</v>
      </c>
      <c r="H56" s="132">
        <v>87.3</v>
      </c>
      <c r="I56" s="131">
        <v>1082</v>
      </c>
      <c r="J56" s="132">
        <v>12.7</v>
      </c>
      <c r="K56" s="131">
        <v>6596</v>
      </c>
      <c r="L56" s="132">
        <v>84</v>
      </c>
      <c r="M56" s="131">
        <v>1258</v>
      </c>
      <c r="N56" s="132">
        <v>16</v>
      </c>
      <c r="O56" s="131">
        <v>5487</v>
      </c>
      <c r="P56" s="132">
        <v>79.900000000000006</v>
      </c>
      <c r="Q56" s="131">
        <v>1384</v>
      </c>
      <c r="R56" s="132">
        <v>20.100000000000001</v>
      </c>
      <c r="S56" s="131">
        <v>5353</v>
      </c>
      <c r="T56" s="132">
        <v>78.2</v>
      </c>
      <c r="U56" s="131">
        <v>1494</v>
      </c>
      <c r="V56" s="132">
        <v>21.8</v>
      </c>
      <c r="W56" s="131">
        <v>5601</v>
      </c>
      <c r="X56" s="132">
        <v>78.2</v>
      </c>
      <c r="Y56" s="131">
        <v>1561</v>
      </c>
      <c r="Z56" s="132">
        <v>21.8</v>
      </c>
      <c r="AA56" s="131">
        <v>5590</v>
      </c>
      <c r="AB56" s="132">
        <v>78.7</v>
      </c>
      <c r="AC56" s="131">
        <v>1511</v>
      </c>
      <c r="AD56" s="132">
        <v>21.3</v>
      </c>
      <c r="AE56" s="131">
        <v>6583</v>
      </c>
      <c r="AF56" s="132">
        <v>76.599999999999994</v>
      </c>
      <c r="AG56" s="131">
        <v>2012</v>
      </c>
      <c r="AH56" s="132">
        <v>23.4</v>
      </c>
      <c r="AI56" s="130"/>
    </row>
    <row r="57" spans="1:35" ht="15" customHeight="1" x14ac:dyDescent="0.25">
      <c r="A57" s="130" t="s">
        <v>146</v>
      </c>
      <c r="B57" s="136" t="s">
        <v>147</v>
      </c>
      <c r="C57" s="131">
        <v>2193</v>
      </c>
      <c r="D57" s="132">
        <v>80.2</v>
      </c>
      <c r="E57" s="132">
        <v>543</v>
      </c>
      <c r="F57" s="132">
        <v>19.8</v>
      </c>
      <c r="G57" s="131">
        <v>2200</v>
      </c>
      <c r="H57" s="132">
        <v>78.599999999999994</v>
      </c>
      <c r="I57" s="132">
        <v>598</v>
      </c>
      <c r="J57" s="132">
        <v>21.4</v>
      </c>
      <c r="K57" s="131">
        <v>2145</v>
      </c>
      <c r="L57" s="132">
        <v>79.400000000000006</v>
      </c>
      <c r="M57" s="132">
        <v>555</v>
      </c>
      <c r="N57" s="132">
        <v>20.6</v>
      </c>
      <c r="O57" s="131">
        <v>2049</v>
      </c>
      <c r="P57" s="132">
        <v>77.7</v>
      </c>
      <c r="Q57" s="132">
        <v>587</v>
      </c>
      <c r="R57" s="132">
        <v>22.3</v>
      </c>
      <c r="S57" s="131">
        <v>1883</v>
      </c>
      <c r="T57" s="132">
        <v>75</v>
      </c>
      <c r="U57" s="132">
        <v>628</v>
      </c>
      <c r="V57" s="132">
        <v>25</v>
      </c>
      <c r="W57" s="131">
        <v>2081</v>
      </c>
      <c r="X57" s="132">
        <v>76.5</v>
      </c>
      <c r="Y57" s="132">
        <v>641</v>
      </c>
      <c r="Z57" s="132">
        <v>23.5</v>
      </c>
      <c r="AA57" s="131">
        <v>1922</v>
      </c>
      <c r="AB57" s="132">
        <v>76.400000000000006</v>
      </c>
      <c r="AC57" s="132">
        <v>594</v>
      </c>
      <c r="AD57" s="132">
        <v>23.6</v>
      </c>
      <c r="AE57" s="131">
        <v>1584</v>
      </c>
      <c r="AF57" s="132">
        <v>73.099999999999994</v>
      </c>
      <c r="AG57" s="132">
        <v>584</v>
      </c>
      <c r="AH57" s="132">
        <v>26.9</v>
      </c>
      <c r="AI57" s="130"/>
    </row>
    <row r="58" spans="1:35" ht="15" customHeight="1" x14ac:dyDescent="0.25">
      <c r="A58" s="130" t="s">
        <v>98</v>
      </c>
      <c r="B58" s="136" t="s">
        <v>99</v>
      </c>
      <c r="C58" s="132">
        <v>134075</v>
      </c>
      <c r="D58" s="132">
        <v>86.2</v>
      </c>
      <c r="E58" s="131">
        <v>21404</v>
      </c>
      <c r="F58" s="132">
        <v>13.8</v>
      </c>
      <c r="G58" s="132">
        <v>101468</v>
      </c>
      <c r="H58" s="132">
        <v>82.7</v>
      </c>
      <c r="I58" s="131">
        <v>21195</v>
      </c>
      <c r="J58" s="132">
        <v>17.3</v>
      </c>
      <c r="K58" s="131">
        <v>94435</v>
      </c>
      <c r="L58" s="132">
        <v>85.4</v>
      </c>
      <c r="M58" s="131">
        <v>16122</v>
      </c>
      <c r="N58" s="132">
        <v>14.6</v>
      </c>
      <c r="O58" s="131">
        <v>65455</v>
      </c>
      <c r="P58" s="132">
        <v>84.3</v>
      </c>
      <c r="Q58" s="131">
        <v>12172</v>
      </c>
      <c r="R58" s="132">
        <v>15.7</v>
      </c>
      <c r="S58" s="131">
        <v>52072</v>
      </c>
      <c r="T58" s="132">
        <v>83.1</v>
      </c>
      <c r="U58" s="131">
        <v>10574</v>
      </c>
      <c r="V58" s="132">
        <v>16.899999999999999</v>
      </c>
      <c r="W58" s="131">
        <v>36618</v>
      </c>
      <c r="X58" s="132">
        <v>78.099999999999994</v>
      </c>
      <c r="Y58" s="131">
        <v>10252</v>
      </c>
      <c r="Z58" s="132">
        <v>21.9</v>
      </c>
      <c r="AA58" s="131">
        <v>31345</v>
      </c>
      <c r="AB58" s="132">
        <v>75.400000000000006</v>
      </c>
      <c r="AC58" s="131">
        <v>10244</v>
      </c>
      <c r="AD58" s="132">
        <v>24.6</v>
      </c>
      <c r="AE58" s="131">
        <v>29921</v>
      </c>
      <c r="AF58" s="132">
        <v>73.400000000000006</v>
      </c>
      <c r="AG58" s="131">
        <v>10865</v>
      </c>
      <c r="AH58" s="132">
        <v>26.6</v>
      </c>
      <c r="AI58" s="130"/>
    </row>
  </sheetData>
  <mergeCells count="25">
    <mergeCell ref="AE4:AH4"/>
    <mergeCell ref="AE5:AF5"/>
    <mergeCell ref="AG5:AH5"/>
    <mergeCell ref="AA5:AB5"/>
    <mergeCell ref="A4:B6"/>
    <mergeCell ref="C4:F4"/>
    <mergeCell ref="G4:J4"/>
    <mergeCell ref="K4:N4"/>
    <mergeCell ref="O4:R4"/>
    <mergeCell ref="AC5:AD5"/>
    <mergeCell ref="S4:V4"/>
    <mergeCell ref="W4:Z4"/>
    <mergeCell ref="AA4:AD4"/>
    <mergeCell ref="C5:D5"/>
    <mergeCell ref="E5:F5"/>
    <mergeCell ref="G5:H5"/>
    <mergeCell ref="S5:T5"/>
    <mergeCell ref="U5:V5"/>
    <mergeCell ref="W5:X5"/>
    <mergeCell ref="Y5:Z5"/>
    <mergeCell ref="I5:J5"/>
    <mergeCell ref="K5:L5"/>
    <mergeCell ref="M5:N5"/>
    <mergeCell ref="O5:P5"/>
    <mergeCell ref="Q5:R5"/>
  </mergeCells>
  <hyperlinks>
    <hyperlink ref="A1" location="List!A1" display="List of Tables" xr:uid="{7EB8E184-5CF0-4126-BC1F-0139CF01B64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8744A-4869-40DE-817E-EE910F68A035}">
  <sheetPr codeName="Sheet3"/>
  <dimension ref="A1:K8"/>
  <sheetViews>
    <sheetView workbookViewId="0">
      <selection activeCell="L15" sqref="L15"/>
    </sheetView>
  </sheetViews>
  <sheetFormatPr defaultRowHeight="15" x14ac:dyDescent="0.25"/>
  <cols>
    <col min="1" max="1" width="18.7109375" bestFit="1" customWidth="1"/>
    <col min="2" max="2" width="10.5703125" bestFit="1" customWidth="1"/>
    <col min="3" max="3" width="10.5703125" customWidth="1"/>
    <col min="6" max="6" width="41.42578125" bestFit="1" customWidth="1"/>
    <col min="7" max="7" width="17.5703125" bestFit="1" customWidth="1"/>
    <col min="8" max="8" width="10.42578125" bestFit="1" customWidth="1"/>
  </cols>
  <sheetData>
    <row r="1" spans="1:11" x14ac:dyDescent="0.25">
      <c r="A1" s="1" t="s">
        <v>222</v>
      </c>
      <c r="B1" s="1" t="s">
        <v>34</v>
      </c>
      <c r="C1" s="1" t="s">
        <v>202</v>
      </c>
      <c r="D1" s="1" t="s">
        <v>203</v>
      </c>
      <c r="E1" s="1"/>
      <c r="F1" s="1" t="s">
        <v>221</v>
      </c>
      <c r="G1" s="1" t="s">
        <v>34</v>
      </c>
      <c r="H1" s="1" t="s">
        <v>202</v>
      </c>
      <c r="I1" s="1" t="s">
        <v>203</v>
      </c>
    </row>
    <row r="2" spans="1:11" x14ac:dyDescent="0.25">
      <c r="A2" s="4" t="s">
        <v>29</v>
      </c>
      <c r="B2" s="9">
        <v>1502985.89</v>
      </c>
      <c r="C2" s="80">
        <f>SUM(B2:B4)/B8</f>
        <v>0.73562692411831099</v>
      </c>
      <c r="D2" s="80">
        <f>B2/B8</f>
        <v>0.41173412002335952</v>
      </c>
      <c r="F2" s="4" t="s">
        <v>29</v>
      </c>
      <c r="G2" s="58">
        <v>1475344.11</v>
      </c>
      <c r="H2" s="80">
        <f>SUM(G2:G4)/G8</f>
        <v>0.74267119847416319</v>
      </c>
      <c r="I2" s="86">
        <f>G2/G8</f>
        <v>0.40414695411152224</v>
      </c>
      <c r="K2" s="15">
        <f>G2/B2-1</f>
        <v>-1.8391243845941707E-2</v>
      </c>
    </row>
    <row r="3" spans="1:11" x14ac:dyDescent="0.25">
      <c r="A3" s="4" t="s">
        <v>28</v>
      </c>
      <c r="B3" s="46">
        <v>737908.41</v>
      </c>
      <c r="C3" s="80"/>
      <c r="D3" s="80">
        <f>B3/B8</f>
        <v>0.20214565676939683</v>
      </c>
      <c r="F3" s="4" t="s">
        <v>28</v>
      </c>
      <c r="G3" s="58">
        <v>767868.48</v>
      </c>
      <c r="H3" s="80"/>
      <c r="I3" s="86">
        <f>G3/G8</f>
        <v>0.21034530537438098</v>
      </c>
      <c r="K3" s="15">
        <f t="shared" ref="K3:K8" si="0">G3/B3-1</f>
        <v>4.0601339670325753E-2</v>
      </c>
    </row>
    <row r="4" spans="1:11" x14ac:dyDescent="0.25">
      <c r="A4" s="14" t="s">
        <v>30</v>
      </c>
      <c r="B4" s="9">
        <v>444423.32</v>
      </c>
      <c r="C4" s="80"/>
      <c r="D4" s="80">
        <f>B4/B8</f>
        <v>0.12174714732555469</v>
      </c>
      <c r="F4" s="14" t="s">
        <v>30</v>
      </c>
      <c r="G4" s="59">
        <v>467919.01</v>
      </c>
      <c r="H4" s="80"/>
      <c r="I4" s="86">
        <f>G4/G8</f>
        <v>0.1281789389882601</v>
      </c>
      <c r="K4" s="15">
        <f t="shared" si="0"/>
        <v>5.2867815307261479E-2</v>
      </c>
    </row>
    <row r="5" spans="1:11" x14ac:dyDescent="0.25">
      <c r="A5" s="12" t="s">
        <v>31</v>
      </c>
      <c r="B5" s="45">
        <v>554530.60000000009</v>
      </c>
      <c r="C5" s="81">
        <f>SUM(B5:B7)/B8</f>
        <v>0.26437307588168896</v>
      </c>
      <c r="D5" s="81">
        <f>B5/B8</f>
        <v>0.15191038727384568</v>
      </c>
      <c r="E5" s="20"/>
      <c r="F5" s="12" t="s">
        <v>31</v>
      </c>
      <c r="G5" s="60">
        <v>533591.89</v>
      </c>
      <c r="H5" s="81">
        <f>SUM(G5:G7)/G8</f>
        <v>0.25732880152583665</v>
      </c>
      <c r="I5" s="87">
        <f>G5/G8</f>
        <v>0.14616897550911728</v>
      </c>
      <c r="K5" s="15">
        <f t="shared" si="0"/>
        <v>-3.7759340963330223E-2</v>
      </c>
    </row>
    <row r="6" spans="1:11" x14ac:dyDescent="0.25">
      <c r="A6" s="12" t="s">
        <v>32</v>
      </c>
      <c r="B6" s="57">
        <v>199331.91999999998</v>
      </c>
      <c r="C6" s="81"/>
      <c r="D6" s="81">
        <v>0.05</v>
      </c>
      <c r="F6" s="12" t="s">
        <v>32</v>
      </c>
      <c r="G6" s="60">
        <v>194965.51</v>
      </c>
      <c r="H6" s="87"/>
      <c r="I6" s="87">
        <f>G6/G8</f>
        <v>5.3407687392536193E-2</v>
      </c>
      <c r="K6" s="15">
        <f t="shared" si="0"/>
        <v>-2.1905222204250951E-2</v>
      </c>
    </row>
    <row r="7" spans="1:11" x14ac:dyDescent="0.25">
      <c r="A7" s="12" t="s">
        <v>33</v>
      </c>
      <c r="B7" s="57">
        <v>211199.6</v>
      </c>
      <c r="C7" s="81"/>
      <c r="D7" s="81">
        <f>B7/B8</f>
        <v>5.7856884774404323E-2</v>
      </c>
      <c r="F7" s="12" t="s">
        <v>33</v>
      </c>
      <c r="G7" s="60">
        <v>210824.99</v>
      </c>
      <c r="H7" s="87"/>
      <c r="I7" s="87">
        <f>G7/G8</f>
        <v>5.7752138624183158E-2</v>
      </c>
      <c r="K7" s="15">
        <f t="shared" si="0"/>
        <v>-1.7737249502367547E-3</v>
      </c>
    </row>
    <row r="8" spans="1:11" x14ac:dyDescent="0.25">
      <c r="A8" t="s">
        <v>34</v>
      </c>
      <c r="B8" s="13">
        <f>SUM(B2:B7)</f>
        <v>3650379.7399999998</v>
      </c>
      <c r="C8" s="13"/>
      <c r="D8" s="43">
        <f>SUM(D2:D7)</f>
        <v>0.99539419616656111</v>
      </c>
      <c r="F8" t="s">
        <v>34</v>
      </c>
      <c r="G8" s="13">
        <f>SUM(G2:G7)</f>
        <v>3650513.99</v>
      </c>
      <c r="H8" s="13"/>
      <c r="I8" s="13"/>
      <c r="K8" s="15">
        <f t="shared" si="0"/>
        <v>3.6776995699705495E-5</v>
      </c>
    </row>
  </sheetData>
  <conditionalFormatting sqref="K2:K8">
    <cfRule type="dataBar" priority="1">
      <dataBar>
        <cfvo type="min"/>
        <cfvo type="max"/>
        <color rgb="FF638EC6"/>
      </dataBar>
      <extLst>
        <ext xmlns:x14="http://schemas.microsoft.com/office/spreadsheetml/2009/9/main" uri="{B025F937-C7B1-47D3-B67F-A62EFF666E3E}">
          <x14:id>{F5A5A27F-BCA6-469F-A6CC-7F48F451A26C}</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F5A5A27F-BCA6-469F-A6CC-7F48F451A26C}">
            <x14:dataBar minLength="0" maxLength="100" gradient="0">
              <x14:cfvo type="autoMin"/>
              <x14:cfvo type="autoMax"/>
              <x14:negativeFillColor rgb="FFFF0000"/>
              <x14:axisColor rgb="FF000000"/>
            </x14:dataBar>
          </x14:cfRule>
          <xm:sqref>K2:K8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2374A-2A2D-4415-B47B-7B26FC232520}">
  <sheetPr codeName="Sheet4"/>
  <dimension ref="A1:A20"/>
  <sheetViews>
    <sheetView workbookViewId="0"/>
  </sheetViews>
  <sheetFormatPr defaultColWidth="10.140625" defaultRowHeight="15" x14ac:dyDescent="0.25"/>
  <cols>
    <col min="1" max="1" width="117.28515625" customWidth="1"/>
  </cols>
  <sheetData>
    <row r="1" spans="1:1" ht="18.75" x14ac:dyDescent="0.3">
      <c r="A1" s="23" t="s">
        <v>241</v>
      </c>
    </row>
    <row r="2" spans="1:1" ht="18.75" x14ac:dyDescent="0.3">
      <c r="A2" s="23"/>
    </row>
    <row r="3" spans="1:1" ht="18.75" x14ac:dyDescent="0.3">
      <c r="A3" s="23" t="s">
        <v>183</v>
      </c>
    </row>
    <row r="4" spans="1:1" x14ac:dyDescent="0.25">
      <c r="A4" s="24" t="s">
        <v>185</v>
      </c>
    </row>
    <row r="5" spans="1:1" x14ac:dyDescent="0.25">
      <c r="A5" s="25" t="s">
        <v>186</v>
      </c>
    </row>
    <row r="6" spans="1:1" x14ac:dyDescent="0.25">
      <c r="A6" s="25" t="s">
        <v>233</v>
      </c>
    </row>
    <row r="7" spans="1:1" x14ac:dyDescent="0.25">
      <c r="A7" s="25" t="s">
        <v>234</v>
      </c>
    </row>
    <row r="8" spans="1:1" x14ac:dyDescent="0.25">
      <c r="A8" s="24" t="s">
        <v>235</v>
      </c>
    </row>
    <row r="9" spans="1:1" x14ac:dyDescent="0.25">
      <c r="A9" s="25" t="s">
        <v>236</v>
      </c>
    </row>
    <row r="10" spans="1:1" x14ac:dyDescent="0.25">
      <c r="A10" s="25" t="s">
        <v>237</v>
      </c>
    </row>
    <row r="11" spans="1:1" x14ac:dyDescent="0.25">
      <c r="A11" s="25" t="s">
        <v>238</v>
      </c>
    </row>
    <row r="12" spans="1:1" x14ac:dyDescent="0.25">
      <c r="A12" s="25" t="s">
        <v>239</v>
      </c>
    </row>
    <row r="13" spans="1:1" ht="18.75" x14ac:dyDescent="0.3">
      <c r="A13" s="23" t="s">
        <v>184</v>
      </c>
    </row>
    <row r="14" spans="1:1" x14ac:dyDescent="0.25">
      <c r="A14" s="31" t="s">
        <v>187</v>
      </c>
    </row>
    <row r="15" spans="1:1" x14ac:dyDescent="0.25">
      <c r="A15" s="31" t="s">
        <v>240</v>
      </c>
    </row>
    <row r="16" spans="1:1" x14ac:dyDescent="0.25">
      <c r="A16" s="31" t="s">
        <v>188</v>
      </c>
    </row>
    <row r="17" spans="1:1" x14ac:dyDescent="0.25">
      <c r="A17" s="32" t="s">
        <v>178</v>
      </c>
    </row>
    <row r="18" spans="1:1" x14ac:dyDescent="0.25">
      <c r="A18" s="31" t="s">
        <v>192</v>
      </c>
    </row>
    <row r="19" spans="1:1" x14ac:dyDescent="0.25">
      <c r="A19" s="31" t="s">
        <v>189</v>
      </c>
    </row>
    <row r="20" spans="1:1" x14ac:dyDescent="0.25">
      <c r="A20" s="31" t="s">
        <v>190</v>
      </c>
    </row>
  </sheetData>
  <hyperlinks>
    <hyperlink ref="A4" location="'F1'!A1" display="Figure 1. Number of First-Time Graduates and Graduates with Prior Awards" xr:uid="{554A9F0A-EA36-4C9C-ACE6-2A79A29DD845}"/>
    <hyperlink ref="A5" location="'F2'!A1" display="Figure 2. Distribution of Undergraduate Degree Earners by Prior Award Status" xr:uid="{030951BE-6FAD-41E7-ACEE-171FBFD7C025}"/>
    <hyperlink ref="A7" location="'F4'!A1" display="4. First-Time Graduates by Type of Award" xr:uid="{BC627A34-532D-46D5-974D-B7D7A685FCBC}"/>
    <hyperlink ref="A9" location="'F6'!A1" display="6. Percent Change from 2018 to 2019 in First-Time Graduates by Type of Award and Age at Graduation" xr:uid="{0483D7C9-DA2D-4CA5-878E-1FDB703278DA}"/>
    <hyperlink ref="A8" location="'F5'!A1" display="5. First-Time Graduates by Type of Award and Award Month" xr:uid="{31041E33-72A9-48F1-BB4D-09B8BD713CD6}"/>
    <hyperlink ref="A10" location="'F7'!A1" display="7. First-Time Graduates by Age at Graduation" xr:uid="{2F0D5DF0-2B74-4026-AAFA-9B9E028BFA08}"/>
    <hyperlink ref="A11" location="'F8'!A1" display="8. Non-First-Time Graduates (Graduates with Prior Awards) by Type of Award" xr:uid="{80F6DC33-E372-4D8C-8494-2663DC6E9E0E}"/>
    <hyperlink ref="A14" location="'T1'!A1" display="Table 1: Overall Undergraduate Degree Earners by Type of Prior and Current Awards" xr:uid="{859E3D05-CB6D-4B8C-888C-46E30A98AFA2}"/>
    <hyperlink ref="A15" location="'T2'!A1" display="Table 2: First-Time Graduate Profiles by Type of Award, Gender, Age at Graduation, and Awarding Institution Type" xr:uid="{4BE53D22-D9B3-41CE-9281-84C221646A30}"/>
    <hyperlink ref="A16" location="'T3'!A1" display="Table 3: Degree Earners by Region and Age at Graduation" xr:uid="{D6BAC919-858A-46A4-B2DD-42B279750D48}"/>
    <hyperlink ref="A18" location="'T4'!A1" display="Table 4: Overall Undergraduate Degree Earners by First-Time Graduate Status (BA and AA Combined)" xr:uid="{E3CC75FC-1DAB-468A-B4B5-E00B32F4C7B6}"/>
    <hyperlink ref="A19" location="'T5'!A1" display="Table 5: BA Degree Earners by First-Time Graduate Status" xr:uid="{4935CEC8-4F00-4EA4-B455-BFFA82CA4E04}"/>
    <hyperlink ref="A20" location="'T6'!A1" display="Table 6: AA Degree Earners by First-Time Graduate Status" xr:uid="{50F5EE09-ADB0-4883-A2F4-AC4F1CFBB8E2}"/>
    <hyperlink ref="A6" location="'F3'!A1" display="3. 2019-20 College Graduate Profile" xr:uid="{FD95A85A-030C-4C98-B3DE-D2829EDC7981}"/>
    <hyperlink ref="A12" location="'F9'!A1" display="9. Degree Earners by Region and Age at Graduation" xr:uid="{49556114-B53B-4C81-BA56-98DAC807E0F6}"/>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K38"/>
  <sheetViews>
    <sheetView zoomScaleNormal="100" workbookViewId="0"/>
  </sheetViews>
  <sheetFormatPr defaultRowHeight="15" x14ac:dyDescent="0.25"/>
  <cols>
    <col min="1" max="1" width="42.140625" bestFit="1" customWidth="1"/>
    <col min="2" max="9" width="13.28515625" bestFit="1" customWidth="1"/>
    <col min="10" max="12" width="21.85546875" bestFit="1" customWidth="1"/>
    <col min="13" max="14" width="13" customWidth="1"/>
  </cols>
  <sheetData>
    <row r="1" spans="1:1" x14ac:dyDescent="0.25">
      <c r="A1" s="31" t="s">
        <v>148</v>
      </c>
    </row>
    <row r="3" spans="1:1" ht="15.75" x14ac:dyDescent="0.25">
      <c r="A3" s="5" t="s">
        <v>210</v>
      </c>
    </row>
    <row r="31" spans="1:10" x14ac:dyDescent="0.25">
      <c r="A31" s="1" t="s">
        <v>0</v>
      </c>
    </row>
    <row r="32" spans="1:10" x14ac:dyDescent="0.25">
      <c r="A32" s="2"/>
      <c r="B32" s="3" t="s">
        <v>1</v>
      </c>
      <c r="C32" s="3" t="s">
        <v>2</v>
      </c>
      <c r="D32" s="3" t="s">
        <v>3</v>
      </c>
      <c r="E32" s="3" t="s">
        <v>4</v>
      </c>
      <c r="F32" s="3" t="s">
        <v>5</v>
      </c>
      <c r="G32" s="3" t="s">
        <v>6</v>
      </c>
      <c r="H32" s="3" t="s">
        <v>7</v>
      </c>
      <c r="I32" s="19" t="s">
        <v>198</v>
      </c>
      <c r="J32" s="36" t="s">
        <v>197</v>
      </c>
    </row>
    <row r="33" spans="1:11" x14ac:dyDescent="0.25">
      <c r="A33" s="4" t="s">
        <v>155</v>
      </c>
      <c r="B33" s="45">
        <v>2632219.9900000002</v>
      </c>
      <c r="C33" s="45">
        <v>2646771.48</v>
      </c>
      <c r="D33" s="45">
        <v>2655329.25</v>
      </c>
      <c r="E33" s="45">
        <v>2652653.4700000002</v>
      </c>
      <c r="F33" s="45">
        <v>2659459.9</v>
      </c>
      <c r="G33" s="45">
        <v>2676918.7799999998</v>
      </c>
      <c r="H33" s="45">
        <v>2711131.61</v>
      </c>
      <c r="I33" s="45">
        <v>2685317.62</v>
      </c>
      <c r="J33" s="6">
        <f>(I33-B33)/B33</f>
        <v>2.0172185532258604E-2</v>
      </c>
      <c r="K33" s="42"/>
    </row>
    <row r="34" spans="1:11" ht="15.75" customHeight="1" x14ac:dyDescent="0.25">
      <c r="A34" s="4" t="s">
        <v>154</v>
      </c>
      <c r="B34" s="46">
        <v>795235.01</v>
      </c>
      <c r="C34" s="46">
        <v>814856.52</v>
      </c>
      <c r="D34" s="46">
        <v>839079.75</v>
      </c>
      <c r="E34" s="46">
        <v>859999.53</v>
      </c>
      <c r="F34" s="46">
        <v>886012.1</v>
      </c>
      <c r="G34" s="46">
        <v>915982.22</v>
      </c>
      <c r="H34" s="46">
        <v>939382.39</v>
      </c>
      <c r="I34" s="46">
        <v>965062.14</v>
      </c>
      <c r="J34" s="6">
        <f t="shared" ref="J34:J35" si="0">(I34-B34)/B34</f>
        <v>0.21355590217286838</v>
      </c>
      <c r="K34" s="42"/>
    </row>
    <row r="35" spans="1:11" x14ac:dyDescent="0.25">
      <c r="A35" s="4" t="s">
        <v>167</v>
      </c>
      <c r="B35" s="47">
        <f>SUM(B33:B34)</f>
        <v>3427455</v>
      </c>
      <c r="C35" s="47">
        <f t="shared" ref="C35" si="1">SUM(C33:C34)</f>
        <v>3461628</v>
      </c>
      <c r="D35" s="47">
        <f t="shared" ref="D35" si="2">SUM(D33:D34)</f>
        <v>3494409</v>
      </c>
      <c r="E35" s="47">
        <f t="shared" ref="E35" si="3">SUM(E33:E34)</f>
        <v>3512653</v>
      </c>
      <c r="F35" s="47">
        <f t="shared" ref="F35" si="4">SUM(F33:F34)</f>
        <v>3545472</v>
      </c>
      <c r="G35" s="47">
        <f t="shared" ref="G35" si="5">SUM(G33:G34)</f>
        <v>3592901</v>
      </c>
      <c r="H35" s="47">
        <f t="shared" ref="H35" si="6">SUM(H33:H34)</f>
        <v>3650514</v>
      </c>
      <c r="I35" s="47">
        <f t="shared" ref="I35" si="7">SUM(I33:I34)</f>
        <v>3650379.7600000002</v>
      </c>
      <c r="J35" s="6">
        <f t="shared" si="0"/>
        <v>6.5040900609927843E-2</v>
      </c>
      <c r="K35" s="42"/>
    </row>
    <row r="36" spans="1:11" x14ac:dyDescent="0.25">
      <c r="B36" s="137"/>
      <c r="C36" s="137"/>
      <c r="D36" s="137"/>
      <c r="E36" s="137"/>
      <c r="F36" s="137"/>
      <c r="G36" s="137"/>
      <c r="H36" s="137"/>
      <c r="I36" s="139"/>
    </row>
    <row r="37" spans="1:11" x14ac:dyDescent="0.25">
      <c r="H37" s="15"/>
      <c r="I37" s="15"/>
    </row>
    <row r="38" spans="1:11" x14ac:dyDescent="0.25">
      <c r="I38" s="42"/>
    </row>
  </sheetData>
  <hyperlinks>
    <hyperlink ref="A1" location="List!A1" display="List of Figures" xr:uid="{BF549B28-EE6F-46CE-B6EE-DDEE1D8C5538}"/>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667D2-34CC-49ED-9137-8D6582E8FD67}">
  <sheetPr codeName="Sheet7"/>
  <dimension ref="A1:U68"/>
  <sheetViews>
    <sheetView workbookViewId="0">
      <selection activeCell="B1" sqref="B1"/>
    </sheetView>
  </sheetViews>
  <sheetFormatPr defaultRowHeight="14.25" customHeight="1" x14ac:dyDescent="0.25"/>
  <cols>
    <col min="1" max="1" width="10" style="1" bestFit="1" customWidth="1"/>
    <col min="2" max="2" width="12.140625" customWidth="1"/>
    <col min="3" max="3" width="11.5703125" customWidth="1"/>
    <col min="4" max="4" width="10.28515625" bestFit="1" customWidth="1"/>
    <col min="5" max="5" width="9.42578125" bestFit="1" customWidth="1"/>
    <col min="6" max="6" width="11.42578125" customWidth="1"/>
    <col min="8" max="8" width="12.42578125" customWidth="1"/>
    <col min="9" max="9" width="13.28515625" customWidth="1"/>
    <col min="10" max="10" width="13.28515625" bestFit="1" customWidth="1"/>
    <col min="11" max="11" width="12.85546875" customWidth="1"/>
    <col min="12" max="12" width="10.5703125" bestFit="1" customWidth="1"/>
    <col min="13" max="13" width="11.5703125" bestFit="1" customWidth="1"/>
    <col min="14" max="14" width="10.5703125" bestFit="1" customWidth="1"/>
    <col min="18" max="18" width="11.5703125" bestFit="1" customWidth="1"/>
  </cols>
  <sheetData>
    <row r="1" spans="1:1" ht="14.25" customHeight="1" x14ac:dyDescent="0.25">
      <c r="A1" s="90" t="s">
        <v>148</v>
      </c>
    </row>
    <row r="3" spans="1:1" ht="14.25" customHeight="1" x14ac:dyDescent="0.25">
      <c r="A3" s="5" t="s">
        <v>224</v>
      </c>
    </row>
    <row r="31" spans="1:21" ht="15" customHeight="1" x14ac:dyDescent="0.25">
      <c r="A31" s="1" t="s">
        <v>175</v>
      </c>
      <c r="O31" s="37"/>
      <c r="P31" s="37"/>
      <c r="Q31" s="146"/>
      <c r="R31" s="146"/>
      <c r="S31" s="146"/>
      <c r="T31" s="146"/>
      <c r="U31" s="146"/>
    </row>
    <row r="32" spans="1:21" ht="60" x14ac:dyDescent="0.25">
      <c r="A32" s="91"/>
      <c r="C32" s="89" t="s">
        <v>20</v>
      </c>
      <c r="D32" s="89" t="s">
        <v>26</v>
      </c>
      <c r="E32" s="89" t="s">
        <v>152</v>
      </c>
      <c r="F32" s="89" t="s">
        <v>157</v>
      </c>
      <c r="H32" s="37"/>
      <c r="I32" s="37"/>
      <c r="J32" s="38"/>
      <c r="K32" s="38"/>
      <c r="L32" s="38"/>
      <c r="M32" s="38"/>
      <c r="N32" s="38"/>
      <c r="R32" s="49"/>
    </row>
    <row r="33" spans="1:19" ht="15" customHeight="1" x14ac:dyDescent="0.25">
      <c r="A33" s="148" t="s">
        <v>35</v>
      </c>
      <c r="B33" s="3" t="s">
        <v>1</v>
      </c>
      <c r="C33" s="22">
        <v>0.76798090419859644</v>
      </c>
      <c r="D33" s="22">
        <v>4.0792156279221753E-2</v>
      </c>
      <c r="E33" s="22">
        <v>0.14037668765891895</v>
      </c>
      <c r="F33" s="22">
        <v>5.0850251863262981E-2</v>
      </c>
      <c r="H33" s="15"/>
      <c r="I33" s="39"/>
      <c r="J33" s="51"/>
      <c r="K33" s="51"/>
      <c r="L33" s="51"/>
      <c r="M33" s="51"/>
      <c r="N33" s="52"/>
      <c r="P33" s="43"/>
      <c r="Q33" s="43"/>
      <c r="R33" s="53"/>
      <c r="S33" s="43"/>
    </row>
    <row r="34" spans="1:19" ht="14.25" customHeight="1" x14ac:dyDescent="0.25">
      <c r="A34" s="148"/>
      <c r="B34" s="3" t="s">
        <v>2</v>
      </c>
      <c r="C34" s="22">
        <v>0.76460309647542446</v>
      </c>
      <c r="D34" s="22">
        <v>4.3095399167950438E-2</v>
      </c>
      <c r="E34" s="22">
        <v>0.14090379769548833</v>
      </c>
      <c r="F34" s="22">
        <v>5.1397706661136612E-2</v>
      </c>
      <c r="H34" s="37"/>
      <c r="I34" s="39"/>
      <c r="J34" s="51"/>
      <c r="K34" s="51"/>
      <c r="L34" s="51"/>
      <c r="M34" s="51"/>
      <c r="N34" s="52"/>
      <c r="P34" s="43"/>
      <c r="Q34" s="43"/>
      <c r="R34" s="53"/>
      <c r="S34" s="43"/>
    </row>
    <row r="35" spans="1:19" ht="14.25" customHeight="1" x14ac:dyDescent="0.25">
      <c r="A35" s="148"/>
      <c r="B35" s="3" t="s">
        <v>3</v>
      </c>
      <c r="C35" s="22">
        <v>0.75987935012758956</v>
      </c>
      <c r="D35" s="22">
        <v>4.4668557687437278E-2</v>
      </c>
      <c r="E35" s="22">
        <v>0.14330600110061534</v>
      </c>
      <c r="F35" s="22">
        <v>5.2146091084357901E-2</v>
      </c>
      <c r="H35" s="37"/>
      <c r="I35" s="39"/>
      <c r="J35" s="51"/>
      <c r="K35" s="51"/>
      <c r="L35" s="51"/>
      <c r="M35" s="51"/>
      <c r="N35" s="52"/>
      <c r="P35" s="43"/>
      <c r="Q35" s="43"/>
      <c r="R35" s="53"/>
      <c r="S35" s="43"/>
    </row>
    <row r="36" spans="1:19" ht="14.25" customHeight="1" x14ac:dyDescent="0.25">
      <c r="A36" s="148"/>
      <c r="B36" s="3" t="s">
        <v>4</v>
      </c>
      <c r="C36" s="22">
        <v>0.75517093844689198</v>
      </c>
      <c r="D36" s="22">
        <v>4.651202937918425E-2</v>
      </c>
      <c r="E36" s="22">
        <v>0.14726157936106529</v>
      </c>
      <c r="F36" s="22">
        <v>5.1055452812858386E-2</v>
      </c>
      <c r="H36" s="37"/>
      <c r="I36" s="39"/>
      <c r="J36" s="51"/>
      <c r="K36" s="51"/>
      <c r="L36" s="51"/>
      <c r="M36" s="51"/>
      <c r="N36" s="52"/>
      <c r="P36" s="43"/>
      <c r="Q36" s="43"/>
      <c r="R36" s="53"/>
      <c r="S36" s="43"/>
    </row>
    <row r="37" spans="1:19" ht="14.25" customHeight="1" x14ac:dyDescent="0.25">
      <c r="A37" s="148"/>
      <c r="B37" s="3" t="s">
        <v>5</v>
      </c>
      <c r="C37" s="22">
        <v>0.75010038155709591</v>
      </c>
      <c r="D37" s="22">
        <v>4.7542730558864939E-2</v>
      </c>
      <c r="E37" s="22">
        <v>0.15149514366493377</v>
      </c>
      <c r="F37" s="22">
        <v>5.0861744219105387E-2</v>
      </c>
      <c r="H37" s="37"/>
      <c r="I37" s="39"/>
      <c r="J37" s="51"/>
      <c r="K37" s="51"/>
      <c r="L37" s="51"/>
      <c r="M37" s="51"/>
      <c r="N37" s="52"/>
      <c r="P37" s="43"/>
      <c r="Q37" s="43"/>
      <c r="R37" s="53"/>
      <c r="S37" s="43"/>
    </row>
    <row r="38" spans="1:19" ht="14.25" customHeight="1" x14ac:dyDescent="0.25">
      <c r="A38" s="148"/>
      <c r="B38" s="3" t="s">
        <v>6</v>
      </c>
      <c r="C38" s="22">
        <v>0.74505776180601069</v>
      </c>
      <c r="D38" s="22">
        <v>4.8843124396812293E-2</v>
      </c>
      <c r="E38" s="22">
        <v>0.15416943621371546</v>
      </c>
      <c r="F38" s="22">
        <v>5.1929677583461613E-2</v>
      </c>
      <c r="H38" s="37"/>
      <c r="I38" s="39"/>
      <c r="J38" s="51"/>
      <c r="K38" s="51"/>
      <c r="L38" s="51"/>
      <c r="M38" s="51"/>
      <c r="N38" s="52"/>
      <c r="P38" s="43"/>
      <c r="Q38" s="43"/>
      <c r="R38" s="53"/>
      <c r="S38" s="43"/>
    </row>
    <row r="39" spans="1:19" ht="14.25" customHeight="1" x14ac:dyDescent="0.25">
      <c r="A39" s="148"/>
      <c r="B39" s="3" t="s">
        <v>7</v>
      </c>
      <c r="C39" s="22">
        <v>0.74267119847416341</v>
      </c>
      <c r="D39" s="22">
        <v>4.9202364514154356E-2</v>
      </c>
      <c r="E39" s="22">
        <v>0.15527829000321131</v>
      </c>
      <c r="F39" s="22">
        <v>5.2848147008471E-2</v>
      </c>
      <c r="H39" s="37"/>
      <c r="I39" s="39"/>
      <c r="J39" s="51"/>
      <c r="K39" s="51"/>
      <c r="L39" s="51"/>
      <c r="M39" s="51"/>
      <c r="N39" s="52"/>
      <c r="O39" s="42"/>
      <c r="P39" s="43"/>
      <c r="Q39" s="43"/>
      <c r="R39" s="53"/>
      <c r="S39" s="43"/>
    </row>
    <row r="40" spans="1:19" ht="14.25" customHeight="1" x14ac:dyDescent="0.25">
      <c r="A40" s="148"/>
      <c r="B40" s="54" t="s">
        <v>198</v>
      </c>
      <c r="C40" s="22">
        <v>0.73562692411831088</v>
      </c>
      <c r="D40" s="22">
        <v>5.1909100832342438E-2</v>
      </c>
      <c r="E40" s="22">
        <v>0.16002042571055911</v>
      </c>
      <c r="F40" s="22">
        <v>5.2443549338787414E-2</v>
      </c>
      <c r="H40" s="37"/>
      <c r="I40" s="39"/>
      <c r="J40" s="51"/>
      <c r="K40" s="51"/>
      <c r="L40" s="51"/>
      <c r="M40" s="51"/>
      <c r="N40" s="52"/>
      <c r="O40" s="42"/>
      <c r="P40" s="43"/>
      <c r="Q40" s="43"/>
      <c r="R40" s="53"/>
      <c r="S40" s="43"/>
    </row>
    <row r="41" spans="1:19" ht="14.25" customHeight="1" x14ac:dyDescent="0.25">
      <c r="A41" s="91"/>
      <c r="B41" s="3"/>
      <c r="C41" s="22"/>
      <c r="D41" s="22"/>
      <c r="E41" s="22"/>
      <c r="F41" s="22"/>
      <c r="H41" s="39"/>
      <c r="I41" s="39"/>
      <c r="J41" s="40"/>
      <c r="K41" s="40"/>
      <c r="L41" s="40"/>
      <c r="M41" s="40"/>
      <c r="N41" s="52"/>
      <c r="O41" s="42"/>
      <c r="P41" s="43"/>
      <c r="Q41" s="43"/>
      <c r="R41" s="53"/>
      <c r="S41" s="43"/>
    </row>
    <row r="42" spans="1:19" ht="14.25" customHeight="1" x14ac:dyDescent="0.25">
      <c r="A42" s="147" t="s">
        <v>151</v>
      </c>
      <c r="B42" s="3" t="s">
        <v>1</v>
      </c>
      <c r="C42" s="6">
        <v>0.75354717741518373</v>
      </c>
      <c r="D42" s="6">
        <v>1.3529436139798883E-2</v>
      </c>
      <c r="E42" s="6">
        <v>0.2004867236988653</v>
      </c>
      <c r="F42" s="6">
        <v>3.2436662746152152E-2</v>
      </c>
      <c r="H42" s="145"/>
      <c r="I42" s="39"/>
      <c r="J42" s="41"/>
      <c r="K42" s="41"/>
      <c r="L42" s="41"/>
      <c r="M42" s="41"/>
      <c r="N42" s="52"/>
      <c r="O42" s="42"/>
      <c r="P42" s="43"/>
      <c r="Q42" s="43"/>
      <c r="R42" s="53"/>
      <c r="S42" s="43"/>
    </row>
    <row r="43" spans="1:19" ht="14.25" customHeight="1" x14ac:dyDescent="0.25">
      <c r="A43" s="147"/>
      <c r="B43" s="3" t="s">
        <v>2</v>
      </c>
      <c r="C43" s="6">
        <v>0.75480439927290888</v>
      </c>
      <c r="D43" s="6">
        <v>1.3498961107602485E-2</v>
      </c>
      <c r="E43" s="6">
        <v>0.19879142449382681</v>
      </c>
      <c r="F43" s="6">
        <v>3.2905215125661802E-2</v>
      </c>
      <c r="H43" s="145"/>
      <c r="I43" s="39"/>
      <c r="J43" s="41"/>
      <c r="K43" s="41"/>
      <c r="L43" s="41"/>
      <c r="M43" s="41"/>
      <c r="N43" s="52"/>
      <c r="O43" s="42"/>
      <c r="P43" s="43"/>
      <c r="Q43" s="43"/>
      <c r="R43" s="53"/>
      <c r="S43" s="43"/>
    </row>
    <row r="44" spans="1:19" ht="14.25" customHeight="1" x14ac:dyDescent="0.25">
      <c r="A44" s="147"/>
      <c r="B44" s="3" t="s">
        <v>3</v>
      </c>
      <c r="C44" s="6">
        <v>0.7502519001384178</v>
      </c>
      <c r="D44" s="6">
        <v>1.3709113529471767E-2</v>
      </c>
      <c r="E44" s="6">
        <v>0.20240705692461125</v>
      </c>
      <c r="F44" s="6">
        <v>3.3631929407499289E-2</v>
      </c>
      <c r="H44" s="145"/>
      <c r="I44" s="39"/>
      <c r="J44" s="41"/>
      <c r="K44" s="41"/>
      <c r="L44" s="41"/>
      <c r="M44" s="41"/>
      <c r="N44" s="52"/>
      <c r="O44" s="42"/>
      <c r="P44" s="43"/>
      <c r="Q44" s="43"/>
      <c r="R44" s="53"/>
      <c r="S44" s="43"/>
    </row>
    <row r="45" spans="1:19" ht="14.25" customHeight="1" x14ac:dyDescent="0.25">
      <c r="A45" s="147"/>
      <c r="B45" s="3" t="s">
        <v>4</v>
      </c>
      <c r="C45" s="6">
        <v>0.74749326660944493</v>
      </c>
      <c r="D45" s="6">
        <v>1.3832405576783977E-2</v>
      </c>
      <c r="E45" s="6">
        <v>0.20519958926785628</v>
      </c>
      <c r="F45" s="6">
        <v>3.3474738545914699E-2</v>
      </c>
      <c r="H45" s="145"/>
      <c r="I45" s="39"/>
      <c r="J45" s="41"/>
      <c r="K45" s="41"/>
      <c r="L45" s="41"/>
      <c r="M45" s="41"/>
      <c r="N45" s="52"/>
      <c r="O45" s="42"/>
      <c r="P45" s="43"/>
      <c r="Q45" s="43"/>
      <c r="R45" s="53"/>
      <c r="S45" s="43"/>
    </row>
    <row r="46" spans="1:19" ht="14.25" customHeight="1" x14ac:dyDescent="0.25">
      <c r="A46" s="147"/>
      <c r="B46" s="3" t="s">
        <v>5</v>
      </c>
      <c r="C46" s="6">
        <v>0.74205953195595931</v>
      </c>
      <c r="D46" s="6">
        <v>1.4344651002478895E-2</v>
      </c>
      <c r="E46" s="6">
        <v>0.21007615102515451</v>
      </c>
      <c r="F46" s="6">
        <v>3.3519666016407219E-2</v>
      </c>
      <c r="H46" s="145"/>
      <c r="I46" s="39"/>
      <c r="J46" s="41"/>
      <c r="K46" s="41"/>
      <c r="L46" s="41"/>
      <c r="M46" s="41"/>
      <c r="N46" s="52"/>
      <c r="O46" s="42"/>
      <c r="P46" s="43"/>
      <c r="Q46" s="43"/>
      <c r="R46" s="53"/>
      <c r="S46" s="43"/>
    </row>
    <row r="47" spans="1:19" ht="14.25" customHeight="1" x14ac:dyDescent="0.25">
      <c r="A47" s="147"/>
      <c r="B47" s="3" t="s">
        <v>6</v>
      </c>
      <c r="C47" s="6">
        <v>0.73881635741927976</v>
      </c>
      <c r="D47" s="6">
        <v>1.4760487877721787E-2</v>
      </c>
      <c r="E47" s="6">
        <v>0.21309959276029553</v>
      </c>
      <c r="F47" s="6">
        <v>3.3323561942702966E-2</v>
      </c>
      <c r="H47" s="145"/>
      <c r="I47" s="39"/>
      <c r="J47" s="41"/>
      <c r="K47" s="41"/>
      <c r="L47" s="41"/>
      <c r="M47" s="41"/>
      <c r="N47" s="52"/>
      <c r="O47" s="42"/>
      <c r="P47" s="43"/>
      <c r="Q47" s="43"/>
      <c r="R47" s="53"/>
      <c r="S47" s="43"/>
    </row>
    <row r="48" spans="1:19" ht="14.25" customHeight="1" x14ac:dyDescent="0.25">
      <c r="A48" s="147"/>
      <c r="B48" s="3" t="s">
        <v>7</v>
      </c>
      <c r="C48" s="6">
        <v>0.73439079691936437</v>
      </c>
      <c r="D48" s="6">
        <v>1.4895576563912438E-2</v>
      </c>
      <c r="E48" s="6">
        <v>0.21686875540086892</v>
      </c>
      <c r="F48" s="6">
        <v>3.3844871115854366E-2</v>
      </c>
      <c r="H48" s="145"/>
      <c r="I48" s="39"/>
      <c r="J48" s="41"/>
      <c r="K48" s="41"/>
      <c r="L48" s="41"/>
      <c r="M48" s="41"/>
      <c r="N48" s="52"/>
      <c r="O48" s="42"/>
      <c r="P48" s="43"/>
      <c r="Q48" s="43"/>
      <c r="R48" s="53"/>
      <c r="S48" s="43"/>
    </row>
    <row r="49" spans="1:19" ht="14.25" customHeight="1" x14ac:dyDescent="0.25">
      <c r="A49" s="147"/>
      <c r="B49" s="54" t="s">
        <v>198</v>
      </c>
      <c r="C49" s="6">
        <v>0.73048546502779188</v>
      </c>
      <c r="D49" s="6">
        <v>1.5693147616036848E-2</v>
      </c>
      <c r="E49" s="6">
        <v>0.22006520103272664</v>
      </c>
      <c r="F49" s="6">
        <v>3.375618632344473E-2</v>
      </c>
      <c r="H49" s="145"/>
      <c r="I49" s="39"/>
      <c r="J49" s="41"/>
      <c r="K49" s="41"/>
      <c r="L49" s="41"/>
      <c r="M49" s="41"/>
      <c r="N49" s="52"/>
      <c r="O49" s="42"/>
      <c r="P49" s="43"/>
      <c r="Q49" s="43"/>
      <c r="R49" s="53"/>
      <c r="S49" s="43"/>
    </row>
    <row r="50" spans="1:19" ht="14.25" customHeight="1" x14ac:dyDescent="0.25">
      <c r="A50" s="92"/>
      <c r="B50" s="3"/>
      <c r="C50" s="6"/>
      <c r="D50" s="6"/>
      <c r="E50" s="6"/>
      <c r="F50" s="6"/>
      <c r="H50" s="145"/>
      <c r="N50" s="52"/>
      <c r="O50" s="42"/>
      <c r="P50" s="43"/>
      <c r="Q50" s="43"/>
      <c r="R50" s="53"/>
      <c r="S50" s="43"/>
    </row>
    <row r="51" spans="1:19" ht="14.25" customHeight="1" x14ac:dyDescent="0.25">
      <c r="A51" s="147" t="s">
        <v>152</v>
      </c>
      <c r="B51" s="3" t="s">
        <v>1</v>
      </c>
      <c r="C51" s="6">
        <v>0.82366552501025248</v>
      </c>
      <c r="D51" s="6">
        <v>6.8789111277240481E-2</v>
      </c>
      <c r="E51" s="6">
        <v>6.9366447164557046E-2</v>
      </c>
      <c r="F51" s="6">
        <v>3.8178916547950081E-2</v>
      </c>
      <c r="H51" s="145"/>
      <c r="I51" s="39"/>
      <c r="J51" s="41"/>
      <c r="K51" s="41"/>
      <c r="L51" s="41"/>
      <c r="M51" s="41"/>
      <c r="N51" s="52"/>
      <c r="O51" s="42"/>
      <c r="P51" s="43"/>
      <c r="Q51" s="43"/>
      <c r="R51" s="53"/>
      <c r="S51" s="43"/>
    </row>
    <row r="52" spans="1:19" ht="14.25" customHeight="1" x14ac:dyDescent="0.25">
      <c r="A52" s="147"/>
      <c r="B52" s="3" t="s">
        <v>2</v>
      </c>
      <c r="C52" s="6">
        <v>0.81138649620941139</v>
      </c>
      <c r="D52" s="6">
        <v>7.4966030393278135E-2</v>
      </c>
      <c r="E52" s="6">
        <v>7.3545721478380607E-2</v>
      </c>
      <c r="F52" s="6">
        <v>4.0101751918929923E-2</v>
      </c>
      <c r="H52" s="145"/>
      <c r="I52" s="39"/>
      <c r="J52" s="41"/>
      <c r="K52" s="41"/>
      <c r="L52" s="41"/>
      <c r="M52" s="41"/>
      <c r="N52" s="52"/>
      <c r="O52" s="42"/>
      <c r="P52" s="43"/>
      <c r="Q52" s="43"/>
      <c r="R52" s="53"/>
      <c r="S52" s="43"/>
    </row>
    <row r="53" spans="1:19" ht="14.25" customHeight="1" x14ac:dyDescent="0.25">
      <c r="A53" s="147"/>
      <c r="B53" s="3" t="s">
        <v>3</v>
      </c>
      <c r="C53" s="6">
        <v>0.81148859579420385</v>
      </c>
      <c r="D53" s="6">
        <v>7.6749532899520481E-2</v>
      </c>
      <c r="E53" s="6">
        <v>7.2098521129713322E-2</v>
      </c>
      <c r="F53" s="6">
        <v>3.9663350176562452E-2</v>
      </c>
      <c r="H53" s="145"/>
      <c r="I53" s="39"/>
      <c r="J53" s="41"/>
      <c r="K53" s="41"/>
      <c r="L53" s="41"/>
      <c r="M53" s="41"/>
      <c r="N53" s="52"/>
      <c r="O53" s="42"/>
      <c r="P53" s="43"/>
      <c r="Q53" s="43"/>
      <c r="R53" s="53"/>
      <c r="S53" s="43"/>
    </row>
    <row r="54" spans="1:19" ht="14.25" customHeight="1" x14ac:dyDescent="0.25">
      <c r="A54" s="147"/>
      <c r="B54" s="3" t="s">
        <v>4</v>
      </c>
      <c r="C54" s="6">
        <v>0.80499556726125021</v>
      </c>
      <c r="D54" s="6">
        <v>8.0303784845102422E-2</v>
      </c>
      <c r="E54" s="6">
        <v>7.5513902868711277E-2</v>
      </c>
      <c r="F54" s="6">
        <v>3.9186745024936097E-2</v>
      </c>
      <c r="H54" s="145"/>
      <c r="I54" s="39"/>
      <c r="J54" s="41"/>
      <c r="K54" s="41"/>
      <c r="L54" s="41"/>
      <c r="M54" s="41"/>
      <c r="N54" s="52"/>
      <c r="O54" s="42"/>
      <c r="P54" s="43"/>
      <c r="Q54" s="43"/>
      <c r="R54" s="53"/>
      <c r="S54" s="43"/>
    </row>
    <row r="55" spans="1:19" ht="14.25" customHeight="1" x14ac:dyDescent="0.25">
      <c r="A55" s="147"/>
      <c r="B55" s="3" t="s">
        <v>5</v>
      </c>
      <c r="C55" s="6">
        <v>0.80116133358501351</v>
      </c>
      <c r="D55" s="6">
        <v>7.9428797285191505E-2</v>
      </c>
      <c r="E55" s="6">
        <v>7.8985419584540029E-2</v>
      </c>
      <c r="F55" s="6">
        <v>4.0424449545254974E-2</v>
      </c>
      <c r="H55" s="145"/>
      <c r="I55" s="39"/>
      <c r="J55" s="41"/>
      <c r="K55" s="41"/>
      <c r="L55" s="41"/>
      <c r="M55" s="41"/>
      <c r="N55" s="52"/>
      <c r="O55" s="42"/>
      <c r="P55" s="43"/>
      <c r="Q55" s="43"/>
      <c r="R55" s="53"/>
      <c r="S55" s="43"/>
    </row>
    <row r="56" spans="1:19" ht="14.25" customHeight="1" x14ac:dyDescent="0.25">
      <c r="A56" s="147"/>
      <c r="B56" s="3" t="s">
        <v>6</v>
      </c>
      <c r="C56" s="6">
        <v>0.79458835909674652</v>
      </c>
      <c r="D56" s="6">
        <v>8.3235034231631699E-2</v>
      </c>
      <c r="E56" s="6">
        <v>8.0900435140214513E-2</v>
      </c>
      <c r="F56" s="6">
        <v>4.1276171531407106E-2</v>
      </c>
      <c r="H56" s="145"/>
      <c r="I56" s="39"/>
      <c r="J56" s="41"/>
      <c r="K56" s="41"/>
      <c r="L56" s="41"/>
      <c r="M56" s="41"/>
      <c r="N56" s="52"/>
      <c r="O56" s="42"/>
      <c r="P56" s="43"/>
      <c r="Q56" s="43"/>
      <c r="R56" s="53"/>
      <c r="S56" s="43"/>
    </row>
    <row r="57" spans="1:19" ht="14.25" customHeight="1" x14ac:dyDescent="0.25">
      <c r="A57" s="147"/>
      <c r="B57" s="3" t="s">
        <v>7</v>
      </c>
      <c r="C57" s="6">
        <v>0.7975086961772091</v>
      </c>
      <c r="D57" s="6">
        <v>8.5392924277631704E-2</v>
      </c>
      <c r="E57" s="6">
        <v>7.6723288507918166E-2</v>
      </c>
      <c r="F57" s="6">
        <v>4.0375091037241011E-2</v>
      </c>
      <c r="H57" s="145"/>
      <c r="I57" s="39"/>
      <c r="J57" s="41"/>
      <c r="K57" s="41"/>
      <c r="L57" s="41"/>
      <c r="M57" s="41"/>
      <c r="N57" s="52"/>
      <c r="O57" s="42"/>
      <c r="P57" s="43"/>
      <c r="Q57" s="43"/>
      <c r="R57" s="53"/>
      <c r="S57" s="43"/>
    </row>
    <row r="58" spans="1:19" ht="14.25" customHeight="1" x14ac:dyDescent="0.25">
      <c r="A58" s="147"/>
      <c r="B58" s="54" t="s">
        <v>198</v>
      </c>
      <c r="C58" s="6">
        <v>0.78732037704779523</v>
      </c>
      <c r="D58" s="6">
        <v>9.1666851340039962E-2</v>
      </c>
      <c r="E58" s="6">
        <v>7.9806222167157492E-2</v>
      </c>
      <c r="F58" s="6">
        <v>4.1206549445007339E-2</v>
      </c>
      <c r="H58" s="145"/>
      <c r="I58" s="39"/>
      <c r="J58" s="41"/>
      <c r="K58" s="41"/>
      <c r="L58" s="41"/>
      <c r="M58" s="41"/>
      <c r="N58" s="52"/>
      <c r="O58" s="42"/>
      <c r="P58" s="43"/>
      <c r="Q58" s="43"/>
      <c r="R58" s="53"/>
      <c r="S58" s="43"/>
    </row>
    <row r="59" spans="1:19" ht="14.25" customHeight="1" x14ac:dyDescent="0.25">
      <c r="B59" s="3"/>
      <c r="C59" s="6"/>
      <c r="D59" s="6"/>
      <c r="E59" s="6"/>
      <c r="F59" s="6"/>
      <c r="H59" s="145"/>
      <c r="N59" s="52"/>
      <c r="O59" s="42"/>
      <c r="P59" s="43"/>
      <c r="Q59" s="43"/>
      <c r="R59" s="53"/>
      <c r="S59" s="43"/>
    </row>
    <row r="60" spans="1:19" ht="14.25" customHeight="1" x14ac:dyDescent="0.25">
      <c r="A60" s="147" t="s">
        <v>26</v>
      </c>
      <c r="B60" s="3" t="s">
        <v>1</v>
      </c>
      <c r="C60" s="22">
        <v>0.72224890415244292</v>
      </c>
      <c r="D60" s="22">
        <v>7.8131833704119899E-2</v>
      </c>
      <c r="E60" s="22">
        <v>7.2926220720711782E-2</v>
      </c>
      <c r="F60" s="22">
        <v>0.12669304142272536</v>
      </c>
      <c r="H60" s="145"/>
      <c r="I60" s="39"/>
      <c r="J60" s="41"/>
      <c r="K60" s="41"/>
      <c r="L60" s="41"/>
      <c r="M60" s="41"/>
      <c r="N60" s="52"/>
      <c r="O60" s="42"/>
      <c r="P60" s="43"/>
      <c r="Q60" s="43"/>
      <c r="R60" s="53"/>
      <c r="S60" s="43"/>
    </row>
    <row r="61" spans="1:19" ht="14.25" customHeight="1" x14ac:dyDescent="0.25">
      <c r="A61" s="147"/>
      <c r="B61" s="3" t="s">
        <v>2</v>
      </c>
      <c r="C61" s="22">
        <v>0.7210312706986457</v>
      </c>
      <c r="D61" s="22">
        <v>8.2210033880008263E-2</v>
      </c>
      <c r="E61" s="22">
        <v>7.2234454496264561E-2</v>
      </c>
      <c r="F61" s="22">
        <v>0.12452424092508156</v>
      </c>
      <c r="H61" s="145"/>
      <c r="I61" s="39"/>
      <c r="J61" s="41"/>
      <c r="K61" s="41"/>
      <c r="L61" s="41"/>
      <c r="M61" s="41"/>
      <c r="N61" s="52"/>
      <c r="O61" s="42"/>
      <c r="P61" s="43"/>
      <c r="Q61" s="43"/>
      <c r="R61" s="53"/>
      <c r="S61" s="43"/>
    </row>
    <row r="62" spans="1:19" ht="14.25" customHeight="1" x14ac:dyDescent="0.25">
      <c r="A62" s="147"/>
      <c r="B62" s="3" t="s">
        <v>3</v>
      </c>
      <c r="C62" s="22">
        <v>0.70823619747337341</v>
      </c>
      <c r="D62" s="22">
        <v>8.8238759650198811E-2</v>
      </c>
      <c r="E62" s="22">
        <v>7.5735865191066329E-2</v>
      </c>
      <c r="F62" s="22">
        <v>0.12778917768536149</v>
      </c>
      <c r="H62" s="145"/>
      <c r="I62" s="39"/>
      <c r="J62" s="41"/>
      <c r="K62" s="41"/>
      <c r="L62" s="41"/>
      <c r="M62" s="41"/>
      <c r="N62" s="52"/>
      <c r="O62" s="42"/>
      <c r="P62" s="43"/>
      <c r="Q62" s="43"/>
      <c r="R62" s="53"/>
      <c r="S62" s="43"/>
    </row>
    <row r="63" spans="1:19" ht="14.25" customHeight="1" x14ac:dyDescent="0.25">
      <c r="A63" s="147"/>
      <c r="B63" s="3" t="s">
        <v>4</v>
      </c>
      <c r="C63" s="22">
        <v>0.70194714660419166</v>
      </c>
      <c r="D63" s="22">
        <v>9.4265164633680509E-2</v>
      </c>
      <c r="E63" s="22">
        <v>8.081277534441926E-2</v>
      </c>
      <c r="F63" s="22">
        <v>0.12297491341770864</v>
      </c>
      <c r="H63" s="145"/>
      <c r="I63" s="39"/>
      <c r="J63" s="41"/>
      <c r="K63" s="41"/>
      <c r="L63" s="41"/>
      <c r="M63" s="41"/>
      <c r="N63" s="52"/>
      <c r="O63" s="42"/>
      <c r="P63" s="43"/>
      <c r="Q63" s="43"/>
      <c r="R63" s="53"/>
      <c r="S63" s="43"/>
    </row>
    <row r="64" spans="1:19" ht="14.25" customHeight="1" x14ac:dyDescent="0.25">
      <c r="A64" s="147"/>
      <c r="B64" s="3" t="s">
        <v>5</v>
      </c>
      <c r="C64" s="22">
        <v>0.69751689996193311</v>
      </c>
      <c r="D64" s="22">
        <v>0.10179688932931893</v>
      </c>
      <c r="E64" s="22">
        <v>8.0393526289837494E-2</v>
      </c>
      <c r="F64" s="22">
        <v>0.1202926844189105</v>
      </c>
      <c r="H64" s="145"/>
      <c r="I64" s="39"/>
      <c r="J64" s="41"/>
      <c r="K64" s="41"/>
      <c r="L64" s="41"/>
      <c r="M64" s="41"/>
      <c r="N64" s="52"/>
      <c r="O64" s="42"/>
      <c r="P64" s="43"/>
      <c r="Q64" s="43"/>
      <c r="R64" s="53"/>
      <c r="S64" s="43"/>
    </row>
    <row r="65" spans="1:19" ht="14.25" customHeight="1" x14ac:dyDescent="0.25">
      <c r="A65" s="147"/>
      <c r="B65" s="3" t="s">
        <v>6</v>
      </c>
      <c r="C65" s="22">
        <v>0.69203125378265185</v>
      </c>
      <c r="D65" s="22">
        <v>0.10094449790592393</v>
      </c>
      <c r="E65" s="22">
        <v>8.4061962863437187E-2</v>
      </c>
      <c r="F65" s="22">
        <v>0.12296228544798703</v>
      </c>
      <c r="H65" s="145"/>
      <c r="I65" s="39"/>
      <c r="J65" s="41"/>
      <c r="K65" s="41"/>
      <c r="L65" s="41"/>
      <c r="M65" s="41"/>
      <c r="N65" s="52"/>
      <c r="P65" s="43"/>
      <c r="Q65" s="43"/>
      <c r="R65" s="53"/>
      <c r="S65" s="43"/>
    </row>
    <row r="66" spans="1:19" ht="14.25" customHeight="1" x14ac:dyDescent="0.25">
      <c r="A66" s="147"/>
      <c r="B66" s="3" t="s">
        <v>7</v>
      </c>
      <c r="C66" s="22">
        <v>0.68938953419846083</v>
      </c>
      <c r="D66" s="22">
        <v>9.9404856617517079E-2</v>
      </c>
      <c r="E66" s="22">
        <v>8.4418175335619933E-2</v>
      </c>
      <c r="F66" s="22">
        <v>0.12678743384840235</v>
      </c>
      <c r="H66" s="145"/>
      <c r="I66" s="39"/>
      <c r="J66" s="41"/>
      <c r="K66" s="41"/>
      <c r="L66" s="41"/>
      <c r="M66" s="41"/>
      <c r="N66" s="52"/>
      <c r="P66" s="43"/>
      <c r="Q66" s="43"/>
      <c r="R66" s="53"/>
      <c r="S66" s="43"/>
    </row>
    <row r="67" spans="1:19" ht="14.25" customHeight="1" x14ac:dyDescent="0.25">
      <c r="A67" s="147"/>
      <c r="B67" s="54" t="s">
        <v>198</v>
      </c>
      <c r="C67" s="22">
        <v>0.67786422109831057</v>
      </c>
      <c r="D67" s="22">
        <v>0.10872888641538034</v>
      </c>
      <c r="E67" s="22">
        <v>8.6253741708724879E-2</v>
      </c>
      <c r="F67" s="22">
        <v>0.12715315077758416</v>
      </c>
      <c r="H67" s="145"/>
      <c r="I67" s="39"/>
      <c r="J67" s="41"/>
      <c r="K67" s="41"/>
      <c r="L67" s="41"/>
      <c r="M67" s="41"/>
      <c r="N67" s="52"/>
      <c r="P67" s="43"/>
      <c r="Q67" s="43"/>
      <c r="R67" s="53"/>
      <c r="S67" s="43"/>
    </row>
    <row r="68" spans="1:19" ht="14.25" customHeight="1" x14ac:dyDescent="0.25">
      <c r="H68" s="145"/>
    </row>
  </sheetData>
  <mergeCells count="8">
    <mergeCell ref="H51:H59"/>
    <mergeCell ref="H42:H50"/>
    <mergeCell ref="H60:H68"/>
    <mergeCell ref="Q31:U31"/>
    <mergeCell ref="A60:A67"/>
    <mergeCell ref="A51:A58"/>
    <mergeCell ref="A42:A49"/>
    <mergeCell ref="A33:A40"/>
  </mergeCells>
  <hyperlinks>
    <hyperlink ref="A1" location="List!A1" display="List of Figures" xr:uid="{677523A2-17C2-4059-9FBC-D42B0731C848}"/>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7521B-B08A-435B-8589-7A9BB7576958}">
  <dimension ref="A1"/>
  <sheetViews>
    <sheetView workbookViewId="0">
      <selection activeCell="C2" sqref="C2"/>
    </sheetView>
  </sheetViews>
  <sheetFormatPr defaultRowHeight="15" x14ac:dyDescent="0.25"/>
  <sheetData>
    <row r="1" spans="1:1" x14ac:dyDescent="0.25">
      <c r="A1" s="31" t="s">
        <v>148</v>
      </c>
    </row>
  </sheetData>
  <hyperlinks>
    <hyperlink ref="A1" location="List!A1" display="List of Figures" xr:uid="{4BF9FC96-5868-4B46-ABE6-5C07FD05FF05}"/>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D052B-E166-4603-AEC9-B1884D3CA5C3}">
  <sheetPr codeName="Sheet8"/>
  <dimension ref="A1:K40"/>
  <sheetViews>
    <sheetView zoomScaleNormal="100" workbookViewId="0">
      <selection activeCell="B1" sqref="B1"/>
    </sheetView>
  </sheetViews>
  <sheetFormatPr defaultRowHeight="15" x14ac:dyDescent="0.25"/>
  <cols>
    <col min="1" max="1" width="34.85546875" bestFit="1" customWidth="1"/>
    <col min="2" max="3" width="11.140625" bestFit="1" customWidth="1"/>
    <col min="4" max="9" width="13.28515625" bestFit="1" customWidth="1"/>
    <col min="10" max="16" width="11.5703125" customWidth="1"/>
  </cols>
  <sheetData>
    <row r="1" spans="1:1" x14ac:dyDescent="0.25">
      <c r="A1" s="31" t="s">
        <v>148</v>
      </c>
    </row>
    <row r="3" spans="1:1" ht="15.75" x14ac:dyDescent="0.25">
      <c r="A3" s="5" t="s">
        <v>206</v>
      </c>
    </row>
    <row r="33" spans="1:11" x14ac:dyDescent="0.25">
      <c r="A33" s="1" t="s">
        <v>174</v>
      </c>
    </row>
    <row r="34" spans="1:11" x14ac:dyDescent="0.25">
      <c r="A34" s="2" t="s">
        <v>8</v>
      </c>
      <c r="B34" s="3" t="s">
        <v>1</v>
      </c>
      <c r="C34" s="3" t="s">
        <v>2</v>
      </c>
      <c r="D34" s="3" t="s">
        <v>3</v>
      </c>
      <c r="E34" s="3" t="s">
        <v>4</v>
      </c>
      <c r="F34" s="7" t="s">
        <v>5</v>
      </c>
      <c r="G34" s="7" t="s">
        <v>6</v>
      </c>
      <c r="H34" s="7" t="s">
        <v>7</v>
      </c>
      <c r="I34" s="50" t="s">
        <v>198</v>
      </c>
    </row>
    <row r="35" spans="1:11" x14ac:dyDescent="0.25">
      <c r="A35" s="4" t="s">
        <v>151</v>
      </c>
      <c r="B35" s="9">
        <v>1386248.74</v>
      </c>
      <c r="C35" s="9">
        <v>1410130.1</v>
      </c>
      <c r="D35" s="9">
        <v>1419550.87</v>
      </c>
      <c r="E35" s="9">
        <v>1433451.4</v>
      </c>
      <c r="F35" s="9">
        <v>1450208.42</v>
      </c>
      <c r="G35" s="9">
        <v>1459528.02</v>
      </c>
      <c r="H35" s="9">
        <v>1475344.11</v>
      </c>
      <c r="I35" s="9">
        <v>1502985.89</v>
      </c>
    </row>
    <row r="36" spans="1:11" x14ac:dyDescent="0.25">
      <c r="A36" s="4" t="s">
        <v>152</v>
      </c>
      <c r="B36" s="46">
        <v>805395.8</v>
      </c>
      <c r="C36" s="46">
        <v>787850.6</v>
      </c>
      <c r="D36" s="46">
        <v>793506.82</v>
      </c>
      <c r="E36" s="46">
        <v>778165.87</v>
      </c>
      <c r="F36" s="46">
        <v>768224.79</v>
      </c>
      <c r="G36" s="46">
        <v>760018.99</v>
      </c>
      <c r="H36" s="46">
        <v>767868.48</v>
      </c>
      <c r="I36" s="46">
        <v>737908.41</v>
      </c>
      <c r="J36" s="84"/>
      <c r="K36" s="85"/>
    </row>
    <row r="37" spans="1:11" x14ac:dyDescent="0.25">
      <c r="A37" s="4" t="s">
        <v>26</v>
      </c>
      <c r="B37" s="9">
        <v>440575.45</v>
      </c>
      <c r="C37" s="9">
        <v>448790.78</v>
      </c>
      <c r="D37" s="9">
        <v>442271.55</v>
      </c>
      <c r="E37" s="9">
        <v>441036.2</v>
      </c>
      <c r="F37" s="9">
        <v>441026.69</v>
      </c>
      <c r="G37" s="9">
        <v>457371.76</v>
      </c>
      <c r="H37" s="9">
        <v>467919.01</v>
      </c>
      <c r="I37" s="9">
        <v>444423.32</v>
      </c>
    </row>
    <row r="38" spans="1:11" x14ac:dyDescent="0.25">
      <c r="A38" s="4" t="s">
        <v>193</v>
      </c>
      <c r="B38" s="9">
        <f>SUM(B35:B37)</f>
        <v>2632219.9900000002</v>
      </c>
      <c r="C38" s="9">
        <f t="shared" ref="C38" si="0">SUM(C35:C37)</f>
        <v>2646771.4800000004</v>
      </c>
      <c r="D38" s="9">
        <f t="shared" ref="D38" si="1">SUM(D35:D37)</f>
        <v>2655329.2399999998</v>
      </c>
      <c r="E38" s="9">
        <f t="shared" ref="E38" si="2">SUM(E35:E37)</f>
        <v>2652653.4700000002</v>
      </c>
      <c r="F38" s="9">
        <f t="shared" ref="F38" si="3">SUM(F35:F37)</f>
        <v>2659459.9</v>
      </c>
      <c r="G38" s="9">
        <f t="shared" ref="G38" si="4">SUM(G35:G37)</f>
        <v>2676918.7699999996</v>
      </c>
      <c r="H38" s="9">
        <f t="shared" ref="H38" si="5">SUM(H35:H37)</f>
        <v>2711131.5999999996</v>
      </c>
      <c r="I38" s="9">
        <f t="shared" ref="I38" si="6">SUM(I35:I37)</f>
        <v>2685317.6199999996</v>
      </c>
    </row>
    <row r="40" spans="1:11" x14ac:dyDescent="0.25">
      <c r="J40" s="42"/>
      <c r="K40" s="44"/>
    </row>
  </sheetData>
  <hyperlinks>
    <hyperlink ref="A1" location="List!A1" display="List of Figures" xr:uid="{A55A9E4F-0819-492B-BB5A-1DACD8CCA8CF}"/>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244F6-00EE-4F9A-B382-F18373DBD05D}">
  <dimension ref="A1:Q157"/>
  <sheetViews>
    <sheetView zoomScaleNormal="100" workbookViewId="0">
      <selection activeCell="S19" sqref="S19"/>
    </sheetView>
  </sheetViews>
  <sheetFormatPr defaultRowHeight="15" x14ac:dyDescent="0.25"/>
  <cols>
    <col min="1" max="1" width="12.42578125" customWidth="1"/>
    <col min="2" max="2" width="8.140625" customWidth="1"/>
    <col min="3" max="3" width="8.5703125" customWidth="1"/>
    <col min="4" max="5" width="8.140625" customWidth="1"/>
    <col min="6" max="6" width="8.5703125" customWidth="1"/>
    <col min="7" max="7" width="8.140625" customWidth="1"/>
    <col min="11" max="11" width="10" customWidth="1"/>
  </cols>
  <sheetData>
    <row r="1" spans="1:1" x14ac:dyDescent="0.25">
      <c r="A1" s="127" t="s">
        <v>149</v>
      </c>
    </row>
    <row r="2" spans="1:1" x14ac:dyDescent="0.25">
      <c r="A2" s="127"/>
    </row>
    <row r="3" spans="1:1" x14ac:dyDescent="0.25">
      <c r="A3" s="1" t="s">
        <v>225</v>
      </c>
    </row>
    <row r="32" spans="1:1" x14ac:dyDescent="0.25">
      <c r="A32" s="1" t="s">
        <v>229</v>
      </c>
    </row>
    <row r="33" spans="1:17" x14ac:dyDescent="0.25">
      <c r="A33" s="150"/>
      <c r="B33" s="149" t="s">
        <v>213</v>
      </c>
      <c r="C33" s="149"/>
      <c r="D33" s="149"/>
      <c r="E33" s="149" t="s">
        <v>211</v>
      </c>
      <c r="F33" s="149"/>
      <c r="G33" s="149"/>
      <c r="H33" s="149" t="s">
        <v>212</v>
      </c>
      <c r="I33" s="149"/>
      <c r="J33" s="149"/>
      <c r="K33" s="149" t="s">
        <v>27</v>
      </c>
      <c r="L33" s="149"/>
      <c r="M33" s="149"/>
    </row>
    <row r="34" spans="1:17" x14ac:dyDescent="0.25">
      <c r="A34" s="151"/>
      <c r="B34" s="82" t="s">
        <v>151</v>
      </c>
      <c r="C34" s="82" t="s">
        <v>152</v>
      </c>
      <c r="D34" s="82" t="s">
        <v>180</v>
      </c>
      <c r="E34" s="82" t="s">
        <v>151</v>
      </c>
      <c r="F34" s="82" t="s">
        <v>152</v>
      </c>
      <c r="G34" s="82" t="s">
        <v>180</v>
      </c>
      <c r="H34" s="82" t="s">
        <v>151</v>
      </c>
      <c r="I34" s="82" t="s">
        <v>152</v>
      </c>
      <c r="J34" s="82" t="s">
        <v>180</v>
      </c>
      <c r="K34" s="82" t="s">
        <v>151</v>
      </c>
      <c r="L34" s="82" t="s">
        <v>152</v>
      </c>
      <c r="M34" s="82" t="s">
        <v>180</v>
      </c>
    </row>
    <row r="35" spans="1:17" x14ac:dyDescent="0.25">
      <c r="A35" s="2" t="s">
        <v>214</v>
      </c>
      <c r="B35" s="83">
        <f>K35-SUM(E35,H35)</f>
        <v>442208.1</v>
      </c>
      <c r="C35" s="83">
        <f>L35-SUM(F35,I35)</f>
        <v>303993.84999999992</v>
      </c>
      <c r="D35" s="83">
        <f>M35-SUM(G35,J35)</f>
        <v>204444.9</v>
      </c>
      <c r="E35" s="83">
        <v>60843.47</v>
      </c>
      <c r="F35" s="83">
        <v>40705.090000000004</v>
      </c>
      <c r="G35" s="83">
        <v>36424.339999999997</v>
      </c>
      <c r="H35" s="83">
        <v>956476.43</v>
      </c>
      <c r="I35" s="83">
        <v>415320.06000000006</v>
      </c>
      <c r="J35" s="83">
        <v>216502.76</v>
      </c>
      <c r="K35" s="83">
        <v>1459528</v>
      </c>
      <c r="L35" s="83">
        <v>760019</v>
      </c>
      <c r="M35" s="83">
        <v>457372</v>
      </c>
    </row>
    <row r="36" spans="1:17" x14ac:dyDescent="0.25">
      <c r="A36" s="2" t="s">
        <v>215</v>
      </c>
      <c r="B36" s="83">
        <f t="shared" ref="B36:B37" si="0">K36-SUM(E36,H36)</f>
        <v>447544.7699999999</v>
      </c>
      <c r="C36" s="83">
        <f t="shared" ref="C36:C37" si="1">L36-SUM(F36,I36)</f>
        <v>315690.67</v>
      </c>
      <c r="D36" s="83">
        <v>223760</v>
      </c>
      <c r="E36" s="83">
        <v>55725.659999999996</v>
      </c>
      <c r="F36" s="83">
        <v>37723.07</v>
      </c>
      <c r="G36" s="83">
        <v>24452.36</v>
      </c>
      <c r="H36" s="83">
        <v>972073.57000000007</v>
      </c>
      <c r="I36" s="83">
        <v>414454.26</v>
      </c>
      <c r="J36" s="83">
        <v>219706.9</v>
      </c>
      <c r="K36" s="83">
        <v>1475344</v>
      </c>
      <c r="L36" s="83">
        <v>767868</v>
      </c>
      <c r="M36" s="83">
        <v>467919</v>
      </c>
    </row>
    <row r="37" spans="1:17" x14ac:dyDescent="0.25">
      <c r="A37" s="2" t="s">
        <v>216</v>
      </c>
      <c r="B37" s="83">
        <f t="shared" si="0"/>
        <v>450372.90999999992</v>
      </c>
      <c r="C37" s="83">
        <f t="shared" si="1"/>
        <v>312468.47999999998</v>
      </c>
      <c r="D37" s="83">
        <v>237736</v>
      </c>
      <c r="E37" s="83">
        <v>58370.21</v>
      </c>
      <c r="F37" s="83">
        <v>38789.43</v>
      </c>
      <c r="G37" s="83">
        <v>30748.059999999998</v>
      </c>
      <c r="H37" s="83">
        <v>994242.88</v>
      </c>
      <c r="I37" s="83">
        <v>386650.09</v>
      </c>
      <c r="J37" s="138">
        <v>175938.91999999998</v>
      </c>
      <c r="K37" s="83">
        <v>1502986</v>
      </c>
      <c r="L37" s="83">
        <v>737908</v>
      </c>
      <c r="M37" s="83">
        <v>444423</v>
      </c>
      <c r="N37" s="140"/>
      <c r="O37" s="13"/>
      <c r="P37" s="13"/>
      <c r="Q37" s="13"/>
    </row>
    <row r="38" spans="1:17" x14ac:dyDescent="0.25">
      <c r="H38" s="44">
        <f>H37/H36-1</f>
        <v>2.2806205912994759E-2</v>
      </c>
      <c r="I38" s="44">
        <f>I37/I36-1</f>
        <v>-6.7086220805161911E-2</v>
      </c>
      <c r="K38" s="13">
        <f>K37-K36</f>
        <v>27642</v>
      </c>
      <c r="N38" s="13"/>
      <c r="O38" s="13"/>
      <c r="P38" s="13"/>
      <c r="Q38" s="13"/>
    </row>
    <row r="39" spans="1:17" x14ac:dyDescent="0.25">
      <c r="H39" s="15">
        <f>H36/H35-1</f>
        <v>1.6306873343444606E-2</v>
      </c>
      <c r="N39" s="13"/>
      <c r="O39" s="13"/>
      <c r="P39" s="13"/>
      <c r="Q39" s="13"/>
    </row>
    <row r="40" spans="1:17" x14ac:dyDescent="0.25">
      <c r="H40" s="13">
        <f>H37-H36</f>
        <v>22169.309999999939</v>
      </c>
      <c r="K40">
        <f>H40/K38</f>
        <v>0.80201541133058174</v>
      </c>
      <c r="N40" s="13"/>
      <c r="O40" s="13"/>
      <c r="P40" s="13"/>
      <c r="Q40" s="13"/>
    </row>
    <row r="41" spans="1:17" x14ac:dyDescent="0.25">
      <c r="Q41" s="13"/>
    </row>
    <row r="43" spans="1:17" ht="24" hidden="1" customHeight="1" x14ac:dyDescent="0.25"/>
    <row r="44" spans="1:17" ht="10.5" hidden="1" customHeight="1" x14ac:dyDescent="0.25"/>
    <row r="45" spans="1:17" ht="15" hidden="1" customHeight="1" x14ac:dyDescent="0.25"/>
    <row r="46" spans="1:17" ht="15" hidden="1" customHeight="1" x14ac:dyDescent="0.25"/>
    <row r="47" spans="1:17" ht="15" hidden="1" customHeight="1" x14ac:dyDescent="0.25">
      <c r="B47" s="152" t="s">
        <v>215</v>
      </c>
      <c r="C47" s="152"/>
      <c r="D47" s="152"/>
      <c r="E47" s="152" t="s">
        <v>216</v>
      </c>
      <c r="F47" s="152"/>
      <c r="G47" s="152"/>
    </row>
    <row r="48" spans="1:17" ht="15" hidden="1" customHeight="1" x14ac:dyDescent="0.25">
      <c r="A48" t="s">
        <v>217</v>
      </c>
      <c r="B48" t="s">
        <v>218</v>
      </c>
      <c r="C48" t="s">
        <v>219</v>
      </c>
      <c r="D48" t="s">
        <v>220</v>
      </c>
      <c r="E48" t="s">
        <v>218</v>
      </c>
      <c r="F48" t="s">
        <v>219</v>
      </c>
      <c r="G48" t="s">
        <v>220</v>
      </c>
    </row>
    <row r="49" spans="1:7" ht="15" hidden="1" customHeight="1" x14ac:dyDescent="0.25">
      <c r="A49" t="s">
        <v>151</v>
      </c>
      <c r="B49" s="20">
        <v>1.2068435106980869E-2</v>
      </c>
      <c r="C49" s="55">
        <v>-8.4114367573052698E-2</v>
      </c>
      <c r="D49" s="20">
        <v>1.6306873343444557E-2</v>
      </c>
      <c r="E49" s="20">
        <v>6.318740592004558E-3</v>
      </c>
      <c r="F49" s="20">
        <v>4.7456593605172251E-2</v>
      </c>
      <c r="G49" s="20">
        <v>2.2806205912994773E-2</v>
      </c>
    </row>
    <row r="50" spans="1:7" ht="15" hidden="1" customHeight="1" x14ac:dyDescent="0.25">
      <c r="A50" t="s">
        <v>152</v>
      </c>
      <c r="B50" s="20">
        <v>3.8478773122508206E-2</v>
      </c>
      <c r="C50" s="55">
        <v>-7.3259142775510475E-2</v>
      </c>
      <c r="D50" s="20">
        <v>-2.0846573122426269E-3</v>
      </c>
      <c r="E50" s="20">
        <v>-1.0207001368267535E-2</v>
      </c>
      <c r="F50" s="20">
        <v>2.8268112855077823E-2</v>
      </c>
      <c r="G50" s="20">
        <v>-6.7086220805161911E-2</v>
      </c>
    </row>
    <row r="51" spans="1:7" ht="15" hidden="1" customHeight="1" x14ac:dyDescent="0.25">
      <c r="A51" t="s">
        <v>180</v>
      </c>
      <c r="B51" s="20">
        <v>9.4475884085209155E-2</v>
      </c>
      <c r="C51" s="55">
        <v>-0.32868076676200575</v>
      </c>
      <c r="D51" s="20">
        <v>1.4799534195314577E-2</v>
      </c>
      <c r="E51" s="20">
        <v>6.2462484874960873E-2</v>
      </c>
      <c r="F51" s="20">
        <v>0.2574679908196999</v>
      </c>
      <c r="G51" s="20">
        <v>-0.19921076670782761</v>
      </c>
    </row>
    <row r="52" spans="1:7" ht="15" hidden="1" customHeight="1" x14ac:dyDescent="0.25"/>
    <row r="53" spans="1:7" ht="15" hidden="1" customHeight="1" x14ac:dyDescent="0.25"/>
    <row r="54" spans="1:7" ht="15" hidden="1" customHeight="1" x14ac:dyDescent="0.25"/>
    <row r="55" spans="1:7" ht="15" hidden="1" customHeight="1" x14ac:dyDescent="0.25"/>
    <row r="56" spans="1:7" ht="15" hidden="1" customHeight="1" x14ac:dyDescent="0.25"/>
    <row r="57" spans="1:7" ht="15" hidden="1" customHeight="1" x14ac:dyDescent="0.25"/>
    <row r="58" spans="1:7" ht="15" hidden="1" customHeight="1" x14ac:dyDescent="0.25"/>
    <row r="59" spans="1:7" ht="15" hidden="1" customHeight="1" x14ac:dyDescent="0.25"/>
    <row r="60" spans="1:7" ht="15" hidden="1" customHeight="1" x14ac:dyDescent="0.25"/>
    <row r="61" spans="1:7" hidden="1" x14ac:dyDescent="0.25"/>
    <row r="62" spans="1:7" hidden="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sheetData>
  <mergeCells count="7">
    <mergeCell ref="H33:J33"/>
    <mergeCell ref="B33:D33"/>
    <mergeCell ref="K33:M33"/>
    <mergeCell ref="A33:A34"/>
    <mergeCell ref="E47:G47"/>
    <mergeCell ref="B47:D47"/>
    <mergeCell ref="E33:G33"/>
  </mergeCells>
  <hyperlinks>
    <hyperlink ref="A1" location="List!A1" display="List of Tables" xr:uid="{90DB5935-4464-4A6C-9A76-3C9F842B37C2}"/>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BAEAE-837D-4ED1-BCAF-6E73A7225B11}">
  <sheetPr codeName="Sheet10"/>
  <dimension ref="A1:D31"/>
  <sheetViews>
    <sheetView workbookViewId="0">
      <selection activeCell="B1" sqref="B1"/>
    </sheetView>
  </sheetViews>
  <sheetFormatPr defaultColWidth="21.85546875" defaultRowHeight="15" x14ac:dyDescent="0.25"/>
  <cols>
    <col min="2" max="2" width="11.7109375" customWidth="1"/>
    <col min="3" max="3" width="12.5703125" customWidth="1"/>
    <col min="4" max="4" width="13.140625" customWidth="1"/>
  </cols>
  <sheetData>
    <row r="1" spans="1:1" x14ac:dyDescent="0.25">
      <c r="A1" s="31" t="s">
        <v>148</v>
      </c>
    </row>
    <row r="3" spans="1:1" ht="15.75" x14ac:dyDescent="0.25">
      <c r="A3" s="5" t="s">
        <v>207</v>
      </c>
    </row>
    <row r="24" spans="1:4" x14ac:dyDescent="0.25">
      <c r="A24" s="10" t="s">
        <v>230</v>
      </c>
      <c r="B24" s="10"/>
      <c r="C24" s="10"/>
    </row>
    <row r="25" spans="1:4" x14ac:dyDescent="0.25">
      <c r="A25" s="11"/>
      <c r="B25" s="33" t="s">
        <v>151</v>
      </c>
      <c r="C25" s="33" t="s">
        <v>152</v>
      </c>
      <c r="D25" s="33" t="s">
        <v>153</v>
      </c>
    </row>
    <row r="26" spans="1:4" x14ac:dyDescent="0.25">
      <c r="A26" s="4" t="s">
        <v>156</v>
      </c>
      <c r="B26" s="6">
        <v>2.8666161915345583E-2</v>
      </c>
      <c r="C26" s="6">
        <v>-2.6213789521376957E-2</v>
      </c>
      <c r="D26" s="6">
        <v>-4.3958527074118348E-2</v>
      </c>
    </row>
    <row r="27" spans="1:4" x14ac:dyDescent="0.25">
      <c r="A27" s="4" t="s">
        <v>10</v>
      </c>
      <c r="B27" s="6">
        <v>-3.3529650670145232E-2</v>
      </c>
      <c r="C27" s="6">
        <v>-6.9637124747884763E-2</v>
      </c>
      <c r="D27" s="6">
        <v>-6.5119161214119578E-2</v>
      </c>
    </row>
    <row r="28" spans="1:4" x14ac:dyDescent="0.25">
      <c r="A28" s="4" t="s">
        <v>11</v>
      </c>
      <c r="B28" s="6">
        <v>-1.5231140976210708E-2</v>
      </c>
      <c r="C28" s="6">
        <v>-4.9122008651151121E-2</v>
      </c>
      <c r="D28" s="6">
        <v>-4.5624815533675034E-2</v>
      </c>
    </row>
    <row r="29" spans="1:4" x14ac:dyDescent="0.25">
      <c r="A29" s="4" t="s">
        <v>12</v>
      </c>
      <c r="B29" s="6">
        <v>-3.4914866872357543E-2</v>
      </c>
      <c r="C29" s="6">
        <v>-5.9326832395539153E-2</v>
      </c>
      <c r="D29" s="6">
        <v>-5.9889800077691964E-2</v>
      </c>
    </row>
    <row r="30" spans="1:4" x14ac:dyDescent="0.25">
      <c r="A30" s="4" t="s">
        <v>13</v>
      </c>
      <c r="B30" s="142">
        <v>-2.9133526320227046E-2</v>
      </c>
      <c r="C30" s="6">
        <v>-7.2873063110959035E-2</v>
      </c>
      <c r="D30" s="6">
        <v>-7.0428285576378633E-2</v>
      </c>
    </row>
    <row r="31" spans="1:4" x14ac:dyDescent="0.25">
      <c r="A31" s="141"/>
      <c r="B31" s="143"/>
      <c r="C31" s="20"/>
      <c r="D31" s="20"/>
    </row>
  </sheetData>
  <hyperlinks>
    <hyperlink ref="A1" location="List!A1" display="List of Figures" xr:uid="{5CD3D324-0A55-4959-8046-E1F8D8EF44A7}"/>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About</vt:lpstr>
      <vt:lpstr>Graduate Profile_data</vt:lpstr>
      <vt:lpstr>List</vt:lpstr>
      <vt:lpstr>F1</vt:lpstr>
      <vt:lpstr>F2</vt:lpstr>
      <vt:lpstr>F3</vt:lpstr>
      <vt:lpstr>F4</vt:lpstr>
      <vt:lpstr>F5</vt:lpstr>
      <vt:lpstr>F6</vt:lpstr>
      <vt:lpstr>F7</vt:lpstr>
      <vt:lpstr>F8</vt:lpstr>
      <vt:lpstr>F9</vt:lpstr>
      <vt:lpstr>T1</vt:lpstr>
      <vt:lpstr>T2</vt:lpstr>
      <vt:lpstr>T3</vt:lpstr>
      <vt:lpstr>T4</vt:lpstr>
      <vt:lpstr>T5</vt:lpstr>
      <vt:lpstr>T6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Qing Liu</dc:creator>
  <cp:lastModifiedBy>Faye Huie</cp:lastModifiedBy>
  <dcterms:created xsi:type="dcterms:W3CDTF">2015-06-05T18:17:20Z</dcterms:created>
  <dcterms:modified xsi:type="dcterms:W3CDTF">2021-01-27T20:48:22Z</dcterms:modified>
</cp:coreProperties>
</file>